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BERTO\Desktop\"/>
    </mc:Choice>
  </mc:AlternateContent>
  <bookViews>
    <workbookView xWindow="0" yWindow="0" windowWidth="20490" windowHeight="7650"/>
  </bookViews>
  <sheets>
    <sheet name="LPF 03-18" sheetId="1" r:id="rId1"/>
    <sheet name="Bonos BV LPF 03-18" sheetId="2" r:id="rId2"/>
    <sheet name="LP 03-18 con Códigos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QQ" localSheetId="0">#REF!</definedName>
    <definedName name="\QQ">#REF!</definedName>
    <definedName name="_" localSheetId="0">#REF!</definedName>
    <definedName name="_">#REF!</definedName>
    <definedName name="_?">#N/A</definedName>
    <definedName name="_??" localSheetId="0">#REF!</definedName>
    <definedName name="_??">#REF!</definedName>
    <definedName name="_???" localSheetId="0">#REF!</definedName>
    <definedName name="_???">#REF!</definedName>
    <definedName name="_??A" localSheetId="0">#REF!</definedName>
    <definedName name="_??A">#REF!</definedName>
    <definedName name="_??A?A">#REF!</definedName>
    <definedName name="_??A?B">#REF!</definedName>
    <definedName name="_??B">#REF!</definedName>
    <definedName name="_??켖?R">#REF!</definedName>
    <definedName name="_?_컛?___i">#REF!</definedName>
    <definedName name="_?AAI??">#REF!</definedName>
    <definedName name="_?E?AAI?E?쭵?">#REF!</definedName>
    <definedName name="_?RE?AAI?RE??쬕??I">#REF!</definedName>
    <definedName name="_?쬕o?쬕?ERA?ERiA">#REF!</definedName>
    <definedName name="_?쬕o?쬕?ERA?ERiB">#REF!</definedName>
    <definedName name="_?쬕쭵??쬕?RA?ER?쬾O?R??R">#REF!</definedName>
    <definedName name="__?">#REF!</definedName>
    <definedName name="__??">#REF!</definedName>
    <definedName name="__???">#REF!</definedName>
    <definedName name="__??A">#REF!</definedName>
    <definedName name="__??A?A">#REF!</definedName>
    <definedName name="__??A?B">#REF!</definedName>
    <definedName name="__??B">#REF!</definedName>
    <definedName name="__??켖?R">#REF!</definedName>
    <definedName name="__?_컛?___i">#REF!</definedName>
    <definedName name="__?AAI??">#REF!</definedName>
    <definedName name="__?E?AAI?E?쭵?">#REF!</definedName>
    <definedName name="__?RE?AAI?RE??쬕??I">#REF!</definedName>
    <definedName name="__?쬕o?쬕?ERA?ERiA">#REF!</definedName>
    <definedName name="__?쬕o?쬕?ERA?ERiB">#REF!</definedName>
    <definedName name="__?쬕쭵??쬕?RA?ER?쬾O?R??R">#REF!</definedName>
    <definedName name="___?">#REF!</definedName>
    <definedName name="______R3_t">#N/A</definedName>
    <definedName name="_____ADR1" localSheetId="0">#REF!</definedName>
    <definedName name="_____ADR1">#REF!</definedName>
    <definedName name="_____PC1" localSheetId="0">#REF!</definedName>
    <definedName name="_____PC1">#REF!</definedName>
    <definedName name="_____veh1" localSheetId="0">#REF!</definedName>
    <definedName name="_____veh1">#REF!</definedName>
    <definedName name="_____veh2">#REF!</definedName>
    <definedName name="_____veh8">#REF!</definedName>
    <definedName name="_____veh9">#REF!</definedName>
    <definedName name="____ADR1">#REF!</definedName>
    <definedName name="____PC1">#REF!</definedName>
    <definedName name="____VA1">#REF!</definedName>
    <definedName name="____veh1">#REF!</definedName>
    <definedName name="____veh10">#REF!</definedName>
    <definedName name="____veh2">#REF!</definedName>
    <definedName name="____veh3">#REF!</definedName>
    <definedName name="____veh4">#REF!</definedName>
    <definedName name="____veh5">#REF!</definedName>
    <definedName name="____veh6">#REF!</definedName>
    <definedName name="____veh7">#REF!</definedName>
    <definedName name="____veh8">#REF!</definedName>
    <definedName name="____veh9">#REF!</definedName>
    <definedName name="___A3" localSheetId="0" hidden="1">{#N/A,#N/A,FALSE,"단축1";#N/A,#N/A,FALSE,"단축2";#N/A,#N/A,FALSE,"단축3";#N/A,#N/A,FALSE,"장축";#N/A,#N/A,FALSE,"4WD"}</definedName>
    <definedName name="___A3" hidden="1">{#N/A,#N/A,FALSE,"단축1";#N/A,#N/A,FALSE,"단축2";#N/A,#N/A,FALSE,"단축3";#N/A,#N/A,FALSE,"장축";#N/A,#N/A,FALSE,"4WD"}</definedName>
    <definedName name="___ADR1" localSheetId="0">#REF!</definedName>
    <definedName name="___ADR1">#REF!</definedName>
    <definedName name="___PC1" localSheetId="0">#REF!</definedName>
    <definedName name="___PC1">#REF!</definedName>
    <definedName name="___RM3">[1]Sheet1!$M$2</definedName>
    <definedName name="___VA1" localSheetId="0">#REF!</definedName>
    <definedName name="___VA1">#REF!</definedName>
    <definedName name="___veh1" localSheetId="0">#REF!</definedName>
    <definedName name="___veh1">#REF!</definedName>
    <definedName name="___veh10" localSheetId="0">#REF!</definedName>
    <definedName name="___veh10">#REF!</definedName>
    <definedName name="___veh2">#REF!</definedName>
    <definedName name="___veh3">#REF!</definedName>
    <definedName name="___veh4">#REF!</definedName>
    <definedName name="___veh5">#REF!</definedName>
    <definedName name="___veh6">#REF!</definedName>
    <definedName name="___veh7">#REF!</definedName>
    <definedName name="___veh8">#REF!</definedName>
    <definedName name="___veh9">#REF!</definedName>
    <definedName name="__a1">#REF!</definedName>
    <definedName name="__a2">#REF!</definedName>
    <definedName name="__a3">#REF!</definedName>
    <definedName name="__ADR1">#REF!</definedName>
    <definedName name="__b1">#REF!</definedName>
    <definedName name="__FF3">#REF!</definedName>
    <definedName name="__PC1">#REF!</definedName>
    <definedName name="__RM3">[1]Sheet1!$M$2</definedName>
    <definedName name="__T2" localSheetId="0" hidden="1">{#N/A,#N/A,FALSE,"단축1";#N/A,#N/A,FALSE,"단축2";#N/A,#N/A,FALSE,"단축3";#N/A,#N/A,FALSE,"장축";#N/A,#N/A,FALSE,"4WD"}</definedName>
    <definedName name="__T2" hidden="1">{#N/A,#N/A,FALSE,"단축1";#N/A,#N/A,FALSE,"단축2";#N/A,#N/A,FALSE,"단축3";#N/A,#N/A,FALSE,"장축";#N/A,#N/A,FALSE,"4WD"}</definedName>
    <definedName name="__VA1" localSheetId="0">#REF!</definedName>
    <definedName name="__VA1">#REF!</definedName>
    <definedName name="__veh1" localSheetId="0">#REF!</definedName>
    <definedName name="__veh1">#REF!</definedName>
    <definedName name="__veh10" localSheetId="0">#REF!</definedName>
    <definedName name="__veh10">#REF!</definedName>
    <definedName name="__veh2">#REF!</definedName>
    <definedName name="__veh3">#REF!</definedName>
    <definedName name="__veh4">#REF!</definedName>
    <definedName name="__veh5">#REF!</definedName>
    <definedName name="__veh6">#REF!</definedName>
    <definedName name="__veh7">#REF!</definedName>
    <definedName name="__veh8">#REF!</definedName>
    <definedName name="__veh9">#REF!</definedName>
    <definedName name="_1">#REF!</definedName>
    <definedName name="_2">#REF!</definedName>
    <definedName name="_2_0">'[2]2.대외공문'!#REF!</definedName>
    <definedName name="_3" localSheetId="0">#REF!</definedName>
    <definedName name="_3">#REF!</definedName>
    <definedName name="_4_0_0R">'[2]2.대외공문'!#REF!</definedName>
    <definedName name="_61q_profit" localSheetId="0">#REF!</definedName>
    <definedName name="_61q_profit">#REF!</definedName>
    <definedName name="_61Q_PROFIT.1" localSheetId="0">#REF!</definedName>
    <definedName name="_61Q_PROFIT.1">#REF!</definedName>
    <definedName name="_a1" localSheetId="0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P">#REF!</definedName>
    <definedName name="_a1T">#REF!</definedName>
    <definedName name="_a1ZP">#REF!</definedName>
    <definedName name="_a2">#REF!</definedName>
    <definedName name="_a2BA">#REF!</definedName>
    <definedName name="_a2BP">#REF!</definedName>
    <definedName name="_a2OP">#REF!</definedName>
    <definedName name="_a2T">#REF!</definedName>
    <definedName name="_a2ZP">#REF!</definedName>
    <definedName name="_a3">#REF!</definedName>
    <definedName name="_a3BA">#REF!</definedName>
    <definedName name="_a3BP">#REF!</definedName>
    <definedName name="_a3OP">#REF!</definedName>
    <definedName name="_a3T">#REF!</definedName>
    <definedName name="_a3ZP">#REF!</definedName>
    <definedName name="_a4">#REF!</definedName>
    <definedName name="_Ａ４1">#N/A</definedName>
    <definedName name="_Ａ４2">#N/A</definedName>
    <definedName name="_a4BA" localSheetId="0">#REF!</definedName>
    <definedName name="_a4BA">#REF!</definedName>
    <definedName name="_a4BP" localSheetId="0">#REF!</definedName>
    <definedName name="_a4BP">#REF!</definedName>
    <definedName name="_a4OP" localSheetId="0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 localSheetId="0">_a1B</definedName>
    <definedName name="_aB">_a1B</definedName>
    <definedName name="_ADR1" localSheetId="0">#REF!</definedName>
    <definedName name="_ADR1">#REF!</definedName>
    <definedName name="_aO">#N/A</definedName>
    <definedName name="_aX" localSheetId="0">_a1X,_a2X,_a3X,_a4X</definedName>
    <definedName name="_aX">_a1X,_a2X,_a3X,_a4X</definedName>
    <definedName name="_aZ">#N/A</definedName>
    <definedName name="_b1" localSheetId="0">#REF!</definedName>
    <definedName name="_b1">#REF!</definedName>
    <definedName name="_b10" localSheetId="0">#REF!</definedName>
    <definedName name="_b10">#REF!</definedName>
    <definedName name="_b11" localSheetId="0">#REF!</definedName>
    <definedName name="_b11">#REF!</definedName>
    <definedName name="_b2">#REF!</definedName>
    <definedName name="_b3">#REF!</definedName>
    <definedName name="_b4">#REF!</definedName>
    <definedName name="_b5">#REF!</definedName>
    <definedName name="_b6">#REF!</definedName>
    <definedName name="_b7">#REF!</definedName>
    <definedName name="_b8">#REF!</definedName>
    <definedName name="_b9">#REF!</definedName>
    <definedName name="_bmk_a">#REF!</definedName>
    <definedName name="_bmk_aT">#REF!</definedName>
    <definedName name="_bmk_b">#REF!</definedName>
    <definedName name="_bO" localSheetId="0">_b1O</definedName>
    <definedName name="_bO">_b1O</definedName>
    <definedName name="_bZ" localSheetId="0">_b1Z</definedName>
    <definedName name="_bZ">_b1Z</definedName>
    <definedName name="_C1244ㅁ1430" localSheetId="0">#REF!</definedName>
    <definedName name="_C1244ㅁ1430">#REF!</definedName>
    <definedName name="_cO" localSheetId="0">_c1O</definedName>
    <definedName name="_cO">_c1O</definedName>
    <definedName name="_cZ" localSheetId="0">_c1Z</definedName>
    <definedName name="_cZ">_c1Z</definedName>
    <definedName name="_D3" localSheetId="0">#REF!</definedName>
    <definedName name="_D3">#REF!</definedName>
    <definedName name="_d31" localSheetId="0">#REF!</definedName>
    <definedName name="_d31">#REF!</definedName>
    <definedName name="_E_001" localSheetId="0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FF3">#REF!</definedName>
    <definedName name="_xlnm._FilterDatabase" localSheetId="2" hidden="1">'LP 03-18 con Códigos'!$B$8:$L$75</definedName>
    <definedName name="_xlnm._FilterDatabase" localSheetId="0" hidden="1">'LPF 03-18'!$B$6:$X$6</definedName>
    <definedName name="_xlnm._FilterDatabase" hidden="1">#REF!</definedName>
    <definedName name="_G1" localSheetId="0">#REF!</definedName>
    <definedName name="_G1">#REF!</definedName>
    <definedName name="_H_001" localSheetId="0">#REF!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H1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Order1" hidden="1">255</definedName>
    <definedName name="_Order2" hidden="1">255</definedName>
    <definedName name="_PC1" localSheetId="0">#REF!</definedName>
    <definedName name="_PC1">#REF!</definedName>
    <definedName name="_RM1">[1]Sheet1!$M$2</definedName>
    <definedName name="_RM2">[1]Sheet1!$M$2</definedName>
    <definedName name="_RM3">[1]Sheet1!$M$2</definedName>
    <definedName name="_S_001" localSheetId="0">#REF!</definedName>
    <definedName name="_S_001">#REF!</definedName>
    <definedName name="_S_002" localSheetId="0">#REF!</definedName>
    <definedName name="_S_002">#REF!</definedName>
    <definedName name="_S_003" localSheetId="0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301_10302">#REF!</definedName>
    <definedName name="_SCH_10301_129">#REF!</definedName>
    <definedName name="_SCH_10601_10601">#REF!</definedName>
    <definedName name="_SCH_10601_129">#REF!</definedName>
    <definedName name="_SCH_10701_10701">#REF!</definedName>
    <definedName name="_SCH_10701_129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01_130">#REF!</definedName>
    <definedName name="_SCH_1101_131">#REF!</definedName>
    <definedName name="_SCH_111_">#REF!</definedName>
    <definedName name="_SCH_112_">#REF!</definedName>
    <definedName name="_SCH_11401_11401">#REF!</definedName>
    <definedName name="_SCH_11401_129">#REF!</definedName>
    <definedName name="_SCH_11701_11701">#REF!</definedName>
    <definedName name="_SCH_11701_11702">#REF!</definedName>
    <definedName name="_SCH_11701_129">#REF!</definedName>
    <definedName name="_SCH_11801_11801">#REF!</definedName>
    <definedName name="_SCH_11801_11802">#REF!</definedName>
    <definedName name="_SCH_11801_11803">#REF!</definedName>
    <definedName name="_SCH_11801_11804">#REF!</definedName>
    <definedName name="_SCH_11801_11805">#REF!</definedName>
    <definedName name="_SCH_11801_11806">#REF!</definedName>
    <definedName name="_SCH_11801_129">#REF!</definedName>
    <definedName name="_SCH_11901_11901">#REF!</definedName>
    <definedName name="_SCH_11901_11903">#REF!</definedName>
    <definedName name="_SCH_11901_11904">#REF!</definedName>
    <definedName name="_SCH_11901_11905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501_12501">#REF!</definedName>
    <definedName name="_SCH_12501_12502">#REF!</definedName>
    <definedName name="_SCH_12501_12503">#REF!</definedName>
    <definedName name="_SCH_12501_129">#REF!</definedName>
    <definedName name="_SCH_12601_12601">#REF!</definedName>
    <definedName name="_SCH_12601_12602">#REF!</definedName>
    <definedName name="_SCH_12601_12603">#REF!</definedName>
    <definedName name="_SCH_12601_12604">#REF!</definedName>
    <definedName name="_SCH_12601_12606">#REF!</definedName>
    <definedName name="_SCH_12601_129">#REF!</definedName>
    <definedName name="_SCH_12901_129">#REF!</definedName>
    <definedName name="_SCH_12901_12901">#REF!</definedName>
    <definedName name="_SCH_130_">#REF!</definedName>
    <definedName name="_SCH_13001_129">#REF!</definedName>
    <definedName name="_SCH_13001_13001">#REF!</definedName>
    <definedName name="_SCH_1301_129">#REF!</definedName>
    <definedName name="_SCH_1301_130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09">#REF!</definedName>
    <definedName name="_SCH_1301_131">#REF!</definedName>
    <definedName name="_SCH_1301_1315">#REF!</definedName>
    <definedName name="_SCH_1301_1323">#REF!</definedName>
    <definedName name="_SCH_1301_1327">#REF!</definedName>
    <definedName name="_SCH_13101_129">#REF!</definedName>
    <definedName name="_SCH_13101_13101">#REF!</definedName>
    <definedName name="_SCH_13301_129">#REF!</definedName>
    <definedName name="_SCH_13301_13301">#REF!</definedName>
    <definedName name="_SCH_13501_13501">#REF!</definedName>
    <definedName name="_SCH_13601_129">#REF!</definedName>
    <definedName name="_SCH_13601_13601">#REF!</definedName>
    <definedName name="_SCH_13801_129">#REF!</definedName>
    <definedName name="_SCH_13801_13801">#REF!</definedName>
    <definedName name="_SCH_13801_13802">#REF!</definedName>
    <definedName name="_SCH_13901_129">#REF!</definedName>
    <definedName name="_SCH_13901_13901">#REF!</definedName>
    <definedName name="_SCH_13901_13902">#REF!</definedName>
    <definedName name="_SCH_1401_129">#REF!</definedName>
    <definedName name="_SCH_1401_130">#REF!</definedName>
    <definedName name="_SCH_1401_131">#REF!</definedName>
    <definedName name="_SCH_1401_1401">#REF!</definedName>
    <definedName name="_SCH_1401_1402">#REF!</definedName>
    <definedName name="_SCH_14101_129">#REF!</definedName>
    <definedName name="_SCH_14101_130">#REF!</definedName>
    <definedName name="_SCH_14101_131">#REF!</definedName>
    <definedName name="_SCH_14101_14101">#REF!</definedName>
    <definedName name="_SCH_14101_14102">#REF!</definedName>
    <definedName name="_SCH_14101_14103">#REF!</definedName>
    <definedName name="_SCH_14101_14104">#REF!</definedName>
    <definedName name="_SCH_14101_14105">#REF!</definedName>
    <definedName name="_SCH_14101_14110">#REF!</definedName>
    <definedName name="_SCH_14101_14113">#REF!</definedName>
    <definedName name="_SCH_14601_129">#REF!</definedName>
    <definedName name="_SCH_14601_14601">#REF!</definedName>
    <definedName name="_SCH_14601_14602">#REF!</definedName>
    <definedName name="_SCH_14701_129">#REF!</definedName>
    <definedName name="_SCH_14701_14701">#REF!</definedName>
    <definedName name="_SCH_14701_14702">#REF!</definedName>
    <definedName name="_SCH_14801_129">#REF!</definedName>
    <definedName name="_SCH_14801_14801">#REF!</definedName>
    <definedName name="_SCH_14801_14802">#REF!</definedName>
    <definedName name="_SCH_14901_129">#REF!</definedName>
    <definedName name="_SCH_14901_130">#REF!</definedName>
    <definedName name="_SCH_14901_131">#REF!</definedName>
    <definedName name="_SCH_14901_14901">#REF!</definedName>
    <definedName name="_SCH_14901_14903">#REF!</definedName>
    <definedName name="_SCH_14901_14904">#REF!</definedName>
    <definedName name="_SCH_14901_14905">#REF!</definedName>
    <definedName name="_SCH_14901_14907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3">#REF!</definedName>
    <definedName name="_SCH_15301_15305">#REF!</definedName>
    <definedName name="_SCH_15301_15307">#REF!</definedName>
    <definedName name="_SCH_15301_15308">#REF!</definedName>
    <definedName name="_SCH_15303_">#REF!</definedName>
    <definedName name="_SCH_15304_">#REF!</definedName>
    <definedName name="_SCH_15401_15401">#REF!</definedName>
    <definedName name="_SCH_15601_129">#REF!</definedName>
    <definedName name="_SCH_15601_130">#REF!</definedName>
    <definedName name="_SCH_15601_131">#REF!</definedName>
    <definedName name="_SCH_15601_15601">#REF!</definedName>
    <definedName name="_SCH_15601_15602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5901_129">#REF!</definedName>
    <definedName name="_SCH_15901_15901">#REF!</definedName>
    <definedName name="_SCH_15901_15906">#REF!</definedName>
    <definedName name="_SCH_15901_15907">#REF!</definedName>
    <definedName name="_SCH_1601_129">#REF!</definedName>
    <definedName name="_SCH_1601_1601">#REF!</definedName>
    <definedName name="_SCH_1601_1602">#REF!</definedName>
    <definedName name="_SCH_16301_129">#REF!</definedName>
    <definedName name="_SCH_16301_16301">#REF!</definedName>
    <definedName name="_SCH_16301_16302">#REF!</definedName>
    <definedName name="_SCH_16301_16303">#REF!</definedName>
    <definedName name="_SCH_16301_16304">#REF!</definedName>
    <definedName name="_SCH_16301_16306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501_16502">#REF!</definedName>
    <definedName name="_SCH_16501_16503">#REF!</definedName>
    <definedName name="_SCH_16501_16504">#REF!</definedName>
    <definedName name="_SCH_16501_16505">#REF!</definedName>
    <definedName name="_SCH_16501_16506">#REF!</definedName>
    <definedName name="_SCH_16501_16508">#REF!</definedName>
    <definedName name="_SCH_16501_16509">#REF!</definedName>
    <definedName name="_SCH_16501_16510">#REF!</definedName>
    <definedName name="_SCH_16601_129">#REF!</definedName>
    <definedName name="_SCH_16601_16601">#REF!</definedName>
    <definedName name="_SCH_16601_16602">#REF!</definedName>
    <definedName name="_SCH_16601_16603">#REF!</definedName>
    <definedName name="_SCH_16601_16604">#REF!</definedName>
    <definedName name="_SCH_16701_129">#REF!</definedName>
    <definedName name="_SCH_16701_16701">#REF!</definedName>
    <definedName name="_SCH_16701_16702">#REF!</definedName>
    <definedName name="_SCH_16701_16703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2">#REF!</definedName>
    <definedName name="_SCH_16801_16803">#REF!</definedName>
    <definedName name="_SCH_16801_16804">#REF!</definedName>
    <definedName name="_SCH_16801_16806">#REF!</definedName>
    <definedName name="_SCH_16801_16807">#REF!</definedName>
    <definedName name="_SCH_16901_129">#REF!</definedName>
    <definedName name="_SCH_16901_16901">#REF!</definedName>
    <definedName name="_SCH_16901_16903">#REF!</definedName>
    <definedName name="_SCH_16901_16904">#REF!</definedName>
    <definedName name="_SCH_16901_16906">#REF!</definedName>
    <definedName name="_SCH_16901_16907">#REF!</definedName>
    <definedName name="_SCH_17001_129">#REF!</definedName>
    <definedName name="_SCH_17001_17001">#REF!</definedName>
    <definedName name="_SCH_17001_17003">#REF!</definedName>
    <definedName name="_SCH_17001_17004">#REF!</definedName>
    <definedName name="_SCH_17001_17006">#REF!</definedName>
    <definedName name="_SCH_17001_17007">#REF!</definedName>
    <definedName name="_SCH_1701_129">#REF!</definedName>
    <definedName name="_SCH_1701_1701">#REF!</definedName>
    <definedName name="_SCH_1701_1702">#REF!</definedName>
    <definedName name="_SCH_17101_129">#REF!</definedName>
    <definedName name="_SCH_17101_17101">#REF!</definedName>
    <definedName name="_SCH_17101_17103">#REF!</definedName>
    <definedName name="_SCH_17101_17104">#REF!</definedName>
    <definedName name="_SCH_17101_17106">#REF!</definedName>
    <definedName name="_SCH_17101_17107">#REF!</definedName>
    <definedName name="_SCH_17301_129">#REF!</definedName>
    <definedName name="_SCH_17301_17301">#REF!</definedName>
    <definedName name="_SCH_17401_129">#REF!</definedName>
    <definedName name="_SCH_17401_17401">#REF!</definedName>
    <definedName name="_SCH_17401_17402">#REF!</definedName>
    <definedName name="_SCH_17401_17403">#REF!</definedName>
    <definedName name="_SCH_17501_129">#REF!</definedName>
    <definedName name="_SCH_17501_17501">#REF!</definedName>
    <definedName name="_SCH_17501_17503">#REF!</definedName>
    <definedName name="_SCH_17501_17504">#REF!</definedName>
    <definedName name="_SCH_17501_17505">#REF!</definedName>
    <definedName name="_SCH_17601_129">#REF!</definedName>
    <definedName name="_SCH_17601_17601">#REF!</definedName>
    <definedName name="_SCH_17601_17603">#REF!</definedName>
    <definedName name="_SCH_17601_17604">#REF!</definedName>
    <definedName name="_SCH_17601_17605">#REF!</definedName>
    <definedName name="_SCH_17701_129">#REF!</definedName>
    <definedName name="_SCH_17701_17701">#REF!</definedName>
    <definedName name="_SCH_17701_17702">#REF!</definedName>
    <definedName name="_SCH_17701_17703">#REF!</definedName>
    <definedName name="_SCH_17701_17704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3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8">#REF!</definedName>
    <definedName name="_SCH_17901_17909">#REF!</definedName>
    <definedName name="_SCH_17901_17911">#REF!</definedName>
    <definedName name="_SCH_17901_17912">#REF!</definedName>
    <definedName name="_SCH_17901_17913">#REF!</definedName>
    <definedName name="_SCH_17901_17914">#REF!</definedName>
    <definedName name="_SCH_17901_17915">#REF!</definedName>
    <definedName name="_SCH_17901_17916">#REF!</definedName>
    <definedName name="_SCH_18001_129">#REF!</definedName>
    <definedName name="_SCH_18001_18001">#REF!</definedName>
    <definedName name="_SCH_18001_18003">#REF!</definedName>
    <definedName name="_SCH_18001_18004">#REF!</definedName>
    <definedName name="_SCH_18001_18005">#REF!</definedName>
    <definedName name="_SCH_18001_18009">#REF!</definedName>
    <definedName name="_SCH_18001_18010">#REF!</definedName>
    <definedName name="_SCH_18001_18011">#REF!</definedName>
    <definedName name="_SCH_18001_18012">#REF!</definedName>
    <definedName name="_SCH_18001_18013">#REF!</definedName>
    <definedName name="_SCH_18001_18014">#REF!</definedName>
    <definedName name="_SCH_1801_129">#REF!</definedName>
    <definedName name="_SCH_1801_1801">#REF!</definedName>
    <definedName name="_SCH_1801_1803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401_18408">#REF!</definedName>
    <definedName name="_SCH_18401_18410">#REF!</definedName>
    <definedName name="_SCH_18501_129">#REF!</definedName>
    <definedName name="_SCH_18501_18501">#REF!</definedName>
    <definedName name="_SCH_18501_18502">#REF!</definedName>
    <definedName name="_SCH_18501_18503">#REF!</definedName>
    <definedName name="_SCH_18701_129">#REF!</definedName>
    <definedName name="_SCH_18701_18701">#REF!</definedName>
    <definedName name="_SCH_18701_18703">#REF!</definedName>
    <definedName name="_SCH_18701_18704">#REF!</definedName>
    <definedName name="_SCH_18801_129">#REF!</definedName>
    <definedName name="_SCH_18801_18801">#REF!</definedName>
    <definedName name="_SCH_1901_129">#REF!</definedName>
    <definedName name="_SCH_1901_1901">#REF!</definedName>
    <definedName name="_SCH_1901_1902">#REF!</definedName>
    <definedName name="_SCH_19101_129">#REF!</definedName>
    <definedName name="_SCH_19101_19101">#REF!</definedName>
    <definedName name="_SCH_19101_19102">#REF!</definedName>
    <definedName name="_SCH_19301_129">#REF!</definedName>
    <definedName name="_SCH_19301_19301">#REF!</definedName>
    <definedName name="_SCH_19301_19302">#REF!</definedName>
    <definedName name="_SCH_19401_129">#REF!</definedName>
    <definedName name="_SCH_19401_19401">#REF!</definedName>
    <definedName name="_SCH_19401_19402">#REF!</definedName>
    <definedName name="_SCH_19401_19403">#REF!</definedName>
    <definedName name="_SCH_19601_129">#REF!</definedName>
    <definedName name="_SCH_19601_19601">#REF!</definedName>
    <definedName name="_SCH_19601_19602">#REF!</definedName>
    <definedName name="_SCH_20001_129">#REF!</definedName>
    <definedName name="_SCH_20001_20001">#REF!</definedName>
    <definedName name="_SCH_20001_20002">#REF!</definedName>
    <definedName name="_SCH_20001_20003">#REF!</definedName>
    <definedName name="_SCH_20001_20004">#REF!</definedName>
    <definedName name="_SCH_20001_20005">#REF!</definedName>
    <definedName name="_SCH_20001_20006">#REF!</definedName>
    <definedName name="_SCH_20601_129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1_20607">#REF!</definedName>
    <definedName name="_SCH_20601_20608">#REF!</definedName>
    <definedName name="_SCH_20601_20609">#REF!</definedName>
    <definedName name="_SCH_20601_20610">#REF!</definedName>
    <definedName name="_SCH_20602_">#REF!</definedName>
    <definedName name="_SCH_20801_129">#REF!</definedName>
    <definedName name="_SCH_20801_20801">#REF!</definedName>
    <definedName name="_SCH_20801_20802">#REF!</definedName>
    <definedName name="_SCH_20801_20807">#REF!</definedName>
    <definedName name="_SCH_20801_20809">#REF!</definedName>
    <definedName name="_SCH_20801_20811">#REF!</definedName>
    <definedName name="_SCH_20901_129">#REF!</definedName>
    <definedName name="_SCH_20901_20901">#REF!</definedName>
    <definedName name="_SCH_20901_20902">#REF!</definedName>
    <definedName name="_SCH_21001_129">#REF!</definedName>
    <definedName name="_SCH_21001_130">#REF!</definedName>
    <definedName name="_SCH_21001_131">#REF!</definedName>
    <definedName name="_SCH_21001_21001">#REF!</definedName>
    <definedName name="_SCH_21001_21003">#REF!</definedName>
    <definedName name="_SCH_21001_21005">#REF!</definedName>
    <definedName name="_SCH_21001_21006">#REF!</definedName>
    <definedName name="_SCH_21001_21007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201_21202">#REF!</definedName>
    <definedName name="_SCH_21501_129">#REF!</definedName>
    <definedName name="_SCH_21501_130">#REF!</definedName>
    <definedName name="_SCH_21501_131">#REF!</definedName>
    <definedName name="_SCH_21501_21501">#REF!</definedName>
    <definedName name="_SCH_21501_21503">#REF!</definedName>
    <definedName name="_SCH_21601_129">#REF!</definedName>
    <definedName name="_SCH_21601_130">#REF!</definedName>
    <definedName name="_SCH_21601_131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8">#REF!</definedName>
    <definedName name="_SCH_21601_21609">#REF!</definedName>
    <definedName name="_SCH_21701_129">#REF!</definedName>
    <definedName name="_SCH_21701_21701">#REF!</definedName>
    <definedName name="_SCH_21701_21702">#REF!</definedName>
    <definedName name="_SCH_2201_129">#REF!</definedName>
    <definedName name="_SCH_2201_2201">#REF!</definedName>
    <definedName name="_SCH_2201_2202">#REF!</definedName>
    <definedName name="_SCH_2201_2205">#REF!</definedName>
    <definedName name="_SCH_2201_2206">#REF!</definedName>
    <definedName name="_SCH_22301_129">#REF!</definedName>
    <definedName name="_SCH_22301_130">#REF!</definedName>
    <definedName name="_SCH_22301_131">#REF!</definedName>
    <definedName name="_SCH_22301_22301">#REF!</definedName>
    <definedName name="_SCH_22301_22302">#REF!</definedName>
    <definedName name="_SCH_22301_22305">#REF!</definedName>
    <definedName name="_SCH_22301_22306">#REF!</definedName>
    <definedName name="_SCH_22501_129">#REF!</definedName>
    <definedName name="_SCH_22501_130">#REF!</definedName>
    <definedName name="_SCH_22501_131">#REF!</definedName>
    <definedName name="_SCH_22501_22501">#REF!</definedName>
    <definedName name="_SCH_22501_22503">#REF!</definedName>
    <definedName name="_SCH_22501_22504">#REF!</definedName>
    <definedName name="_SCH_22601_129">#REF!</definedName>
    <definedName name="_SCH_22601_22601">#REF!</definedName>
    <definedName name="_SCH_22801_129">#REF!</definedName>
    <definedName name="_SCH_22801_130">#REF!</definedName>
    <definedName name="_SCH_22801_131">#REF!</definedName>
    <definedName name="_SCH_22801_22801">#REF!</definedName>
    <definedName name="_SCH_22801_22802">#REF!</definedName>
    <definedName name="_SCH_22801_22806">#REF!</definedName>
    <definedName name="_SCH_22801_22807">#REF!</definedName>
    <definedName name="_SCH_23001_129">#REF!</definedName>
    <definedName name="_SCH_23001_130">#REF!</definedName>
    <definedName name="_SCH_23001_131">#REF!</definedName>
    <definedName name="_SCH_23001_23001">#REF!</definedName>
    <definedName name="_SCH_23001_23002">#REF!</definedName>
    <definedName name="_SCH_23201_129">#REF!</definedName>
    <definedName name="_SCH_23201_130">#REF!</definedName>
    <definedName name="_SCH_23201_131">#REF!</definedName>
    <definedName name="_SCH_23201_23201">#REF!</definedName>
    <definedName name="_SCH_23301_129">#REF!</definedName>
    <definedName name="_SCH_23301_130">#REF!</definedName>
    <definedName name="_SCH_23301_131">#REF!</definedName>
    <definedName name="_SCH_23301_23301">#REF!</definedName>
    <definedName name="_SCH_23301_23302">#REF!</definedName>
    <definedName name="_SCH_23301_23304">#REF!</definedName>
    <definedName name="_SCH_23301_23306">#REF!</definedName>
    <definedName name="_SCH_23301_23307">#REF!</definedName>
    <definedName name="_SCH_23401_129">#REF!</definedName>
    <definedName name="_SCH_23401_130">#REF!</definedName>
    <definedName name="_SCH_23401_131">#REF!</definedName>
    <definedName name="_SCH_23401_23401">#REF!</definedName>
    <definedName name="_SCH_23501_129">#REF!</definedName>
    <definedName name="_SCH_23501_130">#REF!</definedName>
    <definedName name="_SCH_23501_131">#REF!</definedName>
    <definedName name="_SCH_23501_23501">#REF!</definedName>
    <definedName name="_SCH_23501_23502">#REF!</definedName>
    <definedName name="_SCH_23501_23503">#REF!</definedName>
    <definedName name="_SCH_23901_129">#REF!</definedName>
    <definedName name="_SCH_23901_23901">#REF!</definedName>
    <definedName name="_SCH_23901_23902">#REF!</definedName>
    <definedName name="_SCH_23901_23903">#REF!</definedName>
    <definedName name="_SCH_24001_129">#REF!</definedName>
    <definedName name="_SCH_24001_24001">#REF!</definedName>
    <definedName name="_SCH_24001_24002">#REF!</definedName>
    <definedName name="_SCH_24001_24003">#REF!</definedName>
    <definedName name="_SCH_2401_2401">#REF!</definedName>
    <definedName name="_SCH_24101_24101">#REF!</definedName>
    <definedName name="_SCH_24101_24102">#REF!</definedName>
    <definedName name="_SCH_24101_24103">#REF!</definedName>
    <definedName name="_SCH_24101_24110">#REF!</definedName>
    <definedName name="_SCH_24401_129">#REF!</definedName>
    <definedName name="_SCH_24401_130">#REF!</definedName>
    <definedName name="_SCH_24401_131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06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4501_24503">#REF!</definedName>
    <definedName name="_SCH_2501_2501">#REF!</definedName>
    <definedName name="_SCH_2501_2502">#REF!</definedName>
    <definedName name="_SCH_25101_129">#REF!</definedName>
    <definedName name="_SCH_25101_25101">#REF!</definedName>
    <definedName name="_SCH_25101_25102">#REF!</definedName>
    <definedName name="_SCH_25201_129">#REF!</definedName>
    <definedName name="_SCH_25201_130">#REF!</definedName>
    <definedName name="_SCH_25201_131">#REF!</definedName>
    <definedName name="_SCH_25201_25201">#REF!</definedName>
    <definedName name="_SCH_25201_25202">#REF!</definedName>
    <definedName name="_SCH_25201_25203">#REF!</definedName>
    <definedName name="_SCH_25201_25204">#REF!</definedName>
    <definedName name="_SCH_25201_25205">#REF!</definedName>
    <definedName name="_SCH_25301_129">#REF!</definedName>
    <definedName name="_SCH_25301_25301">#REF!</definedName>
    <definedName name="_SCH_26001_129">#REF!</definedName>
    <definedName name="_SCH_26001_26001">#REF!</definedName>
    <definedName name="_SCH_26001_26002">#REF!</definedName>
    <definedName name="_SCH_26101_129">#REF!</definedName>
    <definedName name="_SCH_26101_26101">#REF!</definedName>
    <definedName name="_SCH_26101_26102">#REF!</definedName>
    <definedName name="_SCH_26301_129">#REF!</definedName>
    <definedName name="_SCH_26301_26301">#REF!</definedName>
    <definedName name="_SCH_26401_129">#REF!</definedName>
    <definedName name="_SCH_26401_26401">#REF!</definedName>
    <definedName name="_SCH_26601_26601">#REF!</definedName>
    <definedName name="_SCH_26601_26603">#REF!</definedName>
    <definedName name="_SCH_2801_129">#REF!</definedName>
    <definedName name="_SCH_2801_2801">#REF!</definedName>
    <definedName name="_SCH_2801_2802">#REF!</definedName>
    <definedName name="_SCH_2801_2805">#REF!</definedName>
    <definedName name="_SCH_2901_129">#REF!</definedName>
    <definedName name="_SCH_2901_2901">#REF!</definedName>
    <definedName name="_SCH_2901_2902">#REF!</definedName>
    <definedName name="_SCH_3001_129">#REF!</definedName>
    <definedName name="_SCH_3001_3001">#REF!</definedName>
    <definedName name="_SCH_3001_3004">#REF!</definedName>
    <definedName name="_SCH_3001_3005">#REF!</definedName>
    <definedName name="_SCH_302_">#REF!</definedName>
    <definedName name="_SCH_30701_129">#REF!</definedName>
    <definedName name="_SCH_30701_30701">#REF!</definedName>
    <definedName name="_SCH_3101_129">#REF!</definedName>
    <definedName name="_SCH_3101_3101">#REF!</definedName>
    <definedName name="_SCH_3101_3102">#REF!</definedName>
    <definedName name="_SCH_3101_3103">#REF!</definedName>
    <definedName name="_SCH_3201_129">#REF!</definedName>
    <definedName name="_SCH_3201_130">#REF!</definedName>
    <definedName name="_SCH_3201_3201">#REF!</definedName>
    <definedName name="_SCH_3201_3202">#REF!</definedName>
    <definedName name="_SCH_32101_129">#REF!</definedName>
    <definedName name="_SCH_32101_32101">#REF!</definedName>
    <definedName name="_SCH_32201_129">#REF!</definedName>
    <definedName name="_SCH_32201_32201">#REF!</definedName>
    <definedName name="_SCH_32401_129">#REF!</definedName>
    <definedName name="_SCH_32401_32401">#REF!</definedName>
    <definedName name="_SCH_32401_32402">#REF!</definedName>
    <definedName name="_SCH_3301_129">#REF!</definedName>
    <definedName name="_SCH_3301_3301">#REF!</definedName>
    <definedName name="_SCH_3301_3302">#REF!</definedName>
    <definedName name="_SCH_3301_3303">#REF!</definedName>
    <definedName name="_SCH_3301_3305">#REF!</definedName>
    <definedName name="_SCH_3301_3307">#REF!</definedName>
    <definedName name="_SCH_3301_3308">#REF!</definedName>
    <definedName name="_SCH_33101_129">#REF!</definedName>
    <definedName name="_SCH_33101_33101">#REF!</definedName>
    <definedName name="_SCH_33201_129">#REF!</definedName>
    <definedName name="_SCH_33201_33201">#REF!</definedName>
    <definedName name="_SCH_33201_33202">#REF!</definedName>
    <definedName name="_SCH_3401_129">#REF!</definedName>
    <definedName name="_SCH_3401_3401">#REF!</definedName>
    <definedName name="_SCH_3401_3402">#REF!</definedName>
    <definedName name="_SCH_34201_129">#REF!</definedName>
    <definedName name="_SCH_34201_34201">#REF!</definedName>
    <definedName name="_SCH_34301_129">#REF!</definedName>
    <definedName name="_SCH_34301_343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5801_129">#REF!</definedName>
    <definedName name="_SCH_35801_35801">#REF!</definedName>
    <definedName name="_SCH_36901_129">#REF!</definedName>
    <definedName name="_SCH_36901_36901">#REF!</definedName>
    <definedName name="_SCH_3701_129">#REF!</definedName>
    <definedName name="_SCH_3701_3701">#REF!</definedName>
    <definedName name="_SCH_37201_129">#REF!</definedName>
    <definedName name="_SCH_37201_130">#REF!</definedName>
    <definedName name="_SCH_37201_37201">#REF!</definedName>
    <definedName name="_SCH_37201_37202">#REF!</definedName>
    <definedName name="_SCH_37501_129">#REF!</definedName>
    <definedName name="_SCH_37501_130">#REF!</definedName>
    <definedName name="_SCH_37501_131">#REF!</definedName>
    <definedName name="_SCH_37501_37501">#REF!</definedName>
    <definedName name="_SCH_37501_37502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1001_129">#REF!</definedName>
    <definedName name="_SCH_41001_41001">#REF!</definedName>
    <definedName name="_SCH_41001_41002">#REF!</definedName>
    <definedName name="_SCH_41001_41003">#REF!</definedName>
    <definedName name="_SCH_4101_129">#REF!</definedName>
    <definedName name="_SCH_4101_4101">#REF!</definedName>
    <definedName name="_SCH_41201_129">#REF!</definedName>
    <definedName name="_SCH_41201_41201">#REF!</definedName>
    <definedName name="_SCH_4201_129">#REF!</definedName>
    <definedName name="_SCH_4201_4201">#REF!</definedName>
    <definedName name="_SCH_4201_4202">#REF!</definedName>
    <definedName name="_SCH_42201_42201">#REF!</definedName>
    <definedName name="_SCH_4301_129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4301_129">#REF!</definedName>
    <definedName name="_SCH_44301_44301">#REF!</definedName>
    <definedName name="_SCH_44301_44302">#REF!</definedName>
    <definedName name="_SCH_4501_129">#REF!</definedName>
    <definedName name="_SCH_4501_130">#REF!</definedName>
    <definedName name="_SCH_4501_131">#REF!</definedName>
    <definedName name="_SCH_4501_4501">#REF!</definedName>
    <definedName name="_SCH_4501_4502">#REF!</definedName>
    <definedName name="_SCH_4501_4503">#REF!</definedName>
    <definedName name="_SCH_4601_4601">#REF!</definedName>
    <definedName name="_SCH_4601_4602">#REF!</definedName>
    <definedName name="_SCH_4601_4603">#REF!</definedName>
    <definedName name="_SCH_4701_129">#REF!</definedName>
    <definedName name="_SCH_4701_4701">#REF!</definedName>
    <definedName name="_SCH_4701_4702">#REF!</definedName>
    <definedName name="_SCH_4701_4703">#REF!</definedName>
    <definedName name="_SCH_4901_129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101_129">#REF!</definedName>
    <definedName name="_SCH_5101_5101">#REF!</definedName>
    <definedName name="_SCH_5101_5102">#REF!</definedName>
    <definedName name="_SCH_5101_5104">#REF!</definedName>
    <definedName name="_SCH_5301_129">#REF!</definedName>
    <definedName name="_SCH_5301_5301">#REF!</definedName>
    <definedName name="_SCH_5401_129">#REF!</definedName>
    <definedName name="_SCH_5401_5401">#REF!</definedName>
    <definedName name="_SCH_5501_129">#REF!</definedName>
    <definedName name="_SCH_5501_5501">#REF!</definedName>
    <definedName name="_SCH_5501_5502">#REF!</definedName>
    <definedName name="_SCH_5501_5503">#REF!</definedName>
    <definedName name="_SCH_5501_5504">#REF!</definedName>
    <definedName name="_SCH_5601_129">#REF!</definedName>
    <definedName name="_SCH_5601_130">#REF!</definedName>
    <definedName name="_SCH_5601_131">#REF!</definedName>
    <definedName name="_SCH_5601_5601">#REF!</definedName>
    <definedName name="_SCH_5601_5602">#REF!</definedName>
    <definedName name="_SCH_5601_5603">#REF!</definedName>
    <definedName name="_SCH_5701_129">#REF!</definedName>
    <definedName name="_SCH_5701_5701">#REF!</definedName>
    <definedName name="_SCH_5701_5702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5">#REF!</definedName>
    <definedName name="_SCH_5801_5806">#REF!</definedName>
    <definedName name="_SCH_5801_5807">#REF!</definedName>
    <definedName name="_SCH_5801_5808">#REF!</definedName>
    <definedName name="_SCH_5801_5809">#REF!</definedName>
    <definedName name="_SCH_5801_5810">#REF!</definedName>
    <definedName name="_SCH_5801_5811">#REF!</definedName>
    <definedName name="_SCH_5801_5812">#REF!</definedName>
    <definedName name="_SCH_5901_5901">#REF!</definedName>
    <definedName name="_SCH_5901_5902">#REF!</definedName>
    <definedName name="_SCH_5901_5903">#REF!</definedName>
    <definedName name="_SCH_5901_5904">#REF!</definedName>
    <definedName name="_SCH_5901_5905">#REF!</definedName>
    <definedName name="_SCH_5901_5906">#REF!</definedName>
    <definedName name="_SCH_5901_5907">#REF!</definedName>
    <definedName name="_SCH_5901_5908">#REF!</definedName>
    <definedName name="_SCH_5901_5909">#REF!</definedName>
    <definedName name="_SCH_5901_5912">#REF!</definedName>
    <definedName name="_SCH_5901_5913">#REF!</definedName>
    <definedName name="_SCH_5901_5917">#REF!</definedName>
    <definedName name="_SCH_6001_6001">#REF!</definedName>
    <definedName name="_SCH_6001_6002">#REF!</definedName>
    <definedName name="_SCH_6001_6003">#REF!</definedName>
    <definedName name="_SCH_6001_6004">#REF!</definedName>
    <definedName name="_SCH_6001_6005">#REF!</definedName>
    <definedName name="_SCH_6001_6006">#REF!</definedName>
    <definedName name="_SCH_6001_6007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4">#REF!</definedName>
    <definedName name="_SCH_6101_6106">#REF!</definedName>
    <definedName name="_SCH_6101_6107">#REF!</definedName>
    <definedName name="_SCH_6101_6108">#REF!</definedName>
    <definedName name="_SCH_6101_6109">#REF!</definedName>
    <definedName name="_SCH_6101_6110">#REF!</definedName>
    <definedName name="_SCH_6101_6111">#REF!</definedName>
    <definedName name="_SCH_6301_129">#REF!</definedName>
    <definedName name="_SCH_6301_6301">#REF!</definedName>
    <definedName name="_SCH_6301_6302">#REF!</definedName>
    <definedName name="_SCH_6301_6303">#REF!</definedName>
    <definedName name="_SCH_6401_129">#REF!</definedName>
    <definedName name="_SCH_6401_6401">#REF!</definedName>
    <definedName name="_SCH_6401_6402">#REF!</definedName>
    <definedName name="_SCH_6501_129">#REF!</definedName>
    <definedName name="_SCH_6501_6501">#REF!</definedName>
    <definedName name="_SCH_6501_6502">#REF!</definedName>
    <definedName name="_SCH_6501_6503">#REF!</definedName>
    <definedName name="_SCH_6501_6504">#REF!</definedName>
    <definedName name="_SCH_6501_6505">#REF!</definedName>
    <definedName name="_SCH_6501_6507">#REF!</definedName>
    <definedName name="_SCH_6501_6509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801_6802">#REF!</definedName>
    <definedName name="_SCH_6801_6803">#REF!</definedName>
    <definedName name="_SCH_6901_129">#REF!</definedName>
    <definedName name="_SCH_6901_6901">#REF!</definedName>
    <definedName name="_SCH_6901_6902">#REF!</definedName>
    <definedName name="_SCH_701_129">#REF!</definedName>
    <definedName name="_SCH_701_701">#REF!</definedName>
    <definedName name="_SCH_701_702">#REF!</definedName>
    <definedName name="_SCH_701_703">#REF!</definedName>
    <definedName name="_SCH_702_">#REF!</definedName>
    <definedName name="_SCH_7401_129">#REF!</definedName>
    <definedName name="_SCH_7401_7401">#REF!</definedName>
    <definedName name="_SCH_7401_7402">#REF!</definedName>
    <definedName name="_SCH_7401_7403">#REF!</definedName>
    <definedName name="_SCH_7401_7407">#REF!</definedName>
    <definedName name="_SCH_7401_7408">#REF!</definedName>
    <definedName name="_SCH_7401_7409">#REF!</definedName>
    <definedName name="_SCH_7401_7410">#REF!</definedName>
    <definedName name="_SCH_7401_7411">#REF!</definedName>
    <definedName name="_SCH_7401_7416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401_129">#REF!</definedName>
    <definedName name="_SCH_8401_8401">#REF!</definedName>
    <definedName name="_SCH_8401_8402">#REF!</definedName>
    <definedName name="_SCH_8601_129">#REF!</definedName>
    <definedName name="_SCH_8601_8601">#REF!</definedName>
    <definedName name="_SCH_8601_8602">#REF!</definedName>
    <definedName name="_SCH_8701_8701">#REF!</definedName>
    <definedName name="_SCH_8701_8702">#REF!</definedName>
    <definedName name="_SCH_8702_">#REF!</definedName>
    <definedName name="_SCH_8901_129">#REF!</definedName>
    <definedName name="_SCH_8901_8901">#REF!</definedName>
    <definedName name="_SCH_8901_8902">#REF!</definedName>
    <definedName name="_SCH_8901_8903">#REF!</definedName>
    <definedName name="_SCH_9001_129">#REF!</definedName>
    <definedName name="_SCH_9001_9001">#REF!</definedName>
    <definedName name="_SCH_9001_9002">#REF!</definedName>
    <definedName name="_SCH_901_">#REF!</definedName>
    <definedName name="_SCH_902_">#REF!</definedName>
    <definedName name="_SCH_906_">#REF!</definedName>
    <definedName name="_SCH_9201_129">#REF!</definedName>
    <definedName name="_SCH_9201_9201">#REF!</definedName>
    <definedName name="_SCH_9401_129">#REF!</definedName>
    <definedName name="_SCH_9401_9401">#REF!</definedName>
    <definedName name="_SCH_9401_9402">#REF!</definedName>
    <definedName name="_SCH_9501_129">#REF!</definedName>
    <definedName name="_SCH_9501_9501">#REF!</definedName>
    <definedName name="_Sort">#REF!</definedName>
    <definedName name="_Sort2">#REF!</definedName>
    <definedName name="_T2" localSheetId="0" hidden="1">{#N/A,#N/A,FALSE,"단축1";#N/A,#N/A,FALSE,"단축2";#N/A,#N/A,FALSE,"단축3";#N/A,#N/A,FALSE,"장축";#N/A,#N/A,FALSE,"4WD"}</definedName>
    <definedName name="_T2" hidden="1">{#N/A,#N/A,FALSE,"단축1";#N/A,#N/A,FALSE,"단축2";#N/A,#N/A,FALSE,"단축3";#N/A,#N/A,FALSE,"장축";#N/A,#N/A,FALSE,"4WD"}</definedName>
    <definedName name="_umd001" localSheetId="0">#REF!</definedName>
    <definedName name="_umd001">#REF!</definedName>
    <definedName name="_VA1" localSheetId="0">#REF!</definedName>
    <definedName name="_VA1">#REF!</definedName>
    <definedName name="_veh1" localSheetId="0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_ㅁㅋ">#N/A</definedName>
    <definedName name="¡§I¨I¨￡¡§I￠RA¡ER¡§uO￠R¡×uR" localSheetId="0">#REF!</definedName>
    <definedName name="¡§I¨I¨￡¡§I￠RA¡ER¡§uO￠R¡×uR">#REF!</definedName>
    <definedName name="¡§Io¡§I¡ERA¡ERiA" localSheetId="0">#REF!</definedName>
    <definedName name="¡§Io¡§I¡ERA¡ERiA">#REF!</definedName>
    <definedName name="¡§Io¡§I¡ERA¡ERiB" localSheetId="0">#REF!</definedName>
    <definedName name="¡§Io¡§I¡ERA¡ERiB">#REF!</definedName>
    <definedName name="¡E?AAI¡E?¨I¨￡">#REF!</definedName>
    <definedName name="¨Iⓒª¨I¡A￠R¨uO¡§uR">#REF!</definedName>
    <definedName name="¨Io¨I￠RA￠RiA">#REF!</definedName>
    <definedName name="¨Io¨I￠RA￠RiB">#REF!</definedName>
    <definedName name="¸ð">#REF!</definedName>
    <definedName name="¿¹≫eAN°y½AÆR¼³ONLY">#REF!</definedName>
    <definedName name="¿AAI¿ø">#REF!</definedName>
    <definedName name="¿ÀÀÎ¿ø">#REF!</definedName>
    <definedName name="￠?AAI￠?ⓒª">#REF!</definedName>
    <definedName name="￠RE?AAI￠RE?¡§I¡§¡I">#REF!</definedName>
    <definedName name="【95年">#REF!</definedName>
    <definedName name="¾u´o¤§¤¸">#REF!</definedName>
    <definedName name="¹æA≫A">#REF!</definedName>
    <definedName name="¹æA≫B">#REF!</definedName>
    <definedName name="¹ß">#REF!</definedName>
    <definedName name="³²±O¼R">#REF!</definedName>
    <definedName name="ⅡⅢⅣⅤⅥ_">#REF!</definedName>
    <definedName name="a" localSheetId="0">_a1Z,_a2Z</definedName>
    <definedName name="a">_a1Z,_a2Z</definedName>
    <definedName name="A_impresión_IM" localSheetId="0">#REF!</definedName>
    <definedName name="A_impresión_IM">#REF!</definedName>
    <definedName name="a0" localSheetId="0">#REF!</definedName>
    <definedName name="a0">#REF!</definedName>
    <definedName name="AA" localSheetId="0">#REF!</definedName>
    <definedName name="AA">#REF!</definedName>
    <definedName name="AAA">#REF!</definedName>
    <definedName name="AAAA" localSheetId="0">{#N/A,#N/A,FALSE,"단축1";#N/A,#N/A,FALSE,"단축2";#N/A,#N/A,FALSE,"단축3";#N/A,#N/A,FALSE,"장축";#N/A,#N/A,FALSE,"4WD"}</definedName>
    <definedName name="AAAA">{#N/A,#N/A,FALSE,"단축1";#N/A,#N/A,FALSE,"단축2";#N/A,#N/A,FALSE,"단축3";#N/A,#N/A,FALSE,"장축";#N/A,#N/A,FALSE,"4WD"}</definedName>
    <definedName name="aaaaa" localSheetId="0">{#N/A,#N/A,FALSE,"단축1";#N/A,#N/A,FALSE,"단축2";#N/A,#N/A,FALSE,"단축3";#N/A,#N/A,FALSE,"장축";#N/A,#N/A,FALSE,"4WD"}</definedName>
    <definedName name="aaaaa">{#N/A,#N/A,FALSE,"단축1";#N/A,#N/A,FALSE,"단축2";#N/A,#N/A,FALSE,"단축3";#N/A,#N/A,FALSE,"장축";#N/A,#N/A,FALSE,"4WD"}</definedName>
    <definedName name="Aaaaaa" localSheetId="0">#REF!</definedName>
    <definedName name="Aaaaaa">#REF!</definedName>
    <definedName name="aaaaaaaaaaaaaaaaaaaa" localSheetId="0">#REF!</definedName>
    <definedName name="aaaaaaaaaaaaaaaaaaaa">#REF!</definedName>
    <definedName name="AABenchMarkValue" localSheetId="0">#REF!</definedName>
    <definedName name="AABenchMarkValue">#REF!</definedName>
    <definedName name="aaif" localSheetId="0" hidden="1">{#N/A,#N/A,FALSE,"단축1";#N/A,#N/A,FALSE,"단축2";#N/A,#N/A,FALSE,"단축3";#N/A,#N/A,FALSE,"장축";#N/A,#N/A,FALSE,"4WD"}</definedName>
    <definedName name="aaif" hidden="1">{#N/A,#N/A,FALSE,"단축1";#N/A,#N/A,FALSE,"단축2";#N/A,#N/A,FALSE,"단축3";#N/A,#N/A,FALSE,"장축";#N/A,#N/A,FALSE,"4WD"}</definedName>
    <definedName name="AAValues" localSheetId="0">#REF!</definedName>
    <definedName name="AAValues">#REF!</definedName>
    <definedName name="ABBenchMarkValue" localSheetId="0">#REF!</definedName>
    <definedName name="ABBenchMarkValue">#REF!</definedName>
    <definedName name="abcd" localSheetId="0">#REF!</definedName>
    <definedName name="abcd">#REF!</definedName>
    <definedName name="ABValues">#REF!</definedName>
    <definedName name="ac">#REF!</definedName>
    <definedName name="acc">#N/A</definedName>
    <definedName name="Accent" localSheetId="0">_a1B</definedName>
    <definedName name="Accent">_a1B</definedName>
    <definedName name="Access_Button" hidden="1">"Siea_d_Siea_Lista"</definedName>
    <definedName name="AccessDatabase" hidden="1">"C:\생산판매\long98\9802장판원본.mdb"</definedName>
    <definedName name="adsasd" localSheetId="0">#REF!</definedName>
    <definedName name="adsasd">#REF!</definedName>
    <definedName name="af" localSheetId="0">#REF!</definedName>
    <definedName name="af">#REF!</definedName>
    <definedName name="aff" localSheetId="0" hidden="1">{#N/A,#N/A,FALSE,"단축1";#N/A,#N/A,FALSE,"단축2";#N/A,#N/A,FALSE,"단축3";#N/A,#N/A,FALSE,"장축";#N/A,#N/A,FALSE,"4WD"}</definedName>
    <definedName name="aff" hidden="1">{#N/A,#N/A,FALSE,"단축1";#N/A,#N/A,FALSE,"단축2";#N/A,#N/A,FALSE,"단축3";#N/A,#N/A,FALSE,"장축";#N/A,#N/A,FALSE,"4WD"}</definedName>
    <definedName name="AGP" localSheetId="0">#REF!</definedName>
    <definedName name="AGP">#REF!</definedName>
    <definedName name="ahrv" localSheetId="0">_a1B</definedName>
    <definedName name="ahrv">_a1B</definedName>
    <definedName name="akfkks" localSheetId="0">_a1B</definedName>
    <definedName name="akfkks">_a1B</definedName>
    <definedName name="all" localSheetId="0">#REF!</definedName>
    <definedName name="all">#REF!</definedName>
    <definedName name="allw">[3]Hoja3!$D$18</definedName>
    <definedName name="AoAUºn" localSheetId="0">#REF!</definedName>
    <definedName name="AoAUºn">#REF!</definedName>
    <definedName name="_xlnm.Print_Area" localSheetId="1">'Bonos BV LPF 03-18'!$A$1:$I$74</definedName>
    <definedName name="_xlnm.Print_Area">#REF!</definedName>
    <definedName name="as" localSheetId="0">#REF!</definedName>
    <definedName name="as">#REF!</definedName>
    <definedName name="atos" localSheetId="0">_a1B</definedName>
    <definedName name="atos">_a1B</definedName>
    <definedName name="atos구조1" localSheetId="0">_a1X,_a2X,_a3X,_a4X</definedName>
    <definedName name="atos구조1">_a1X,_a2X,_a3X,_a4X</definedName>
    <definedName name="aut" localSheetId="0">#REF!</definedName>
    <definedName name="aut">#REF!</definedName>
    <definedName name="awc" localSheetId="0">#REF!</definedName>
    <definedName name="awc">#REF!</definedName>
    <definedName name="AY" localSheetId="0">#REF!</definedName>
    <definedName name="AY">#REF!</definedName>
    <definedName name="b">#REF!</definedName>
    <definedName name="_xlnm.Database">#REF!</definedName>
    <definedName name="BB">#REF!</definedName>
    <definedName name="BBB">#REF!</definedName>
    <definedName name="bbbbbbbbbbbbbbbbbb">#REF!</definedName>
    <definedName name="BBBenchMarkValue">#REF!</definedName>
    <definedName name="BBValues">#REF!</definedName>
    <definedName name="bc">#REF!</definedName>
    <definedName name="BenchmarkAdjustValue">#REF!</definedName>
    <definedName name="BenchmarkVehicle">#REF!</definedName>
    <definedName name="BRKT_ASST">#REF!</definedName>
    <definedName name="btw_01" localSheetId="0">#REF!,#REF!,#REF!,#REF!,#REF!,#REF!,#REF!,#REF!,#REF!</definedName>
    <definedName name="btw_01">#REF!,#REF!,#REF!,#REF!,#REF!,#REF!,#REF!,#REF!,#REF!</definedName>
    <definedName name="btw_03" localSheetId="0">#REF!,#REF!,#REF!,#REF!,#REF!</definedName>
    <definedName name="btw_03">#REF!,#REF!,#REF!,#REF!,#REF!</definedName>
    <definedName name="CAE해석" localSheetId="0" hidden="1">{#N/A,#N/A,FALSE,"단축1";#N/A,#N/A,FALSE,"단축2";#N/A,#N/A,FALSE,"단축3";#N/A,#N/A,FALSE,"장축";#N/A,#N/A,FALSE,"4WD"}</definedName>
    <definedName name="CAE해석" hidden="1">{#N/A,#N/A,FALSE,"단축1";#N/A,#N/A,FALSE,"단축2";#N/A,#N/A,FALSE,"단축3";#N/A,#N/A,FALSE,"장축";#N/A,#N/A,FALSE,"4WD"}</definedName>
    <definedName name="Cargos">OFFSET([4]class!$M$1,1,0,COUNTA([4]class!$M:$M)-1,1)</definedName>
    <definedName name="Cat_Colaborador">[4]class!$A$2:$A$6</definedName>
    <definedName name="Cat_Viaje">[4]class!$G$2:$G$3</definedName>
    <definedName name="CC" localSheetId="0">#REF!</definedName>
    <definedName name="CC">#REF!</definedName>
    <definedName name="CC.QQ" localSheetId="0">#REF!</definedName>
    <definedName name="CC.QQ">#REF!</definedName>
    <definedName name="cedula" localSheetId="0">#REF!</definedName>
    <definedName name="cedula">#REF!</definedName>
    <definedName name="CFprprprrkrkrkrkpdpddkdkdkdkdkd">#REF!</definedName>
    <definedName name="CHAH">#REF!</definedName>
    <definedName name="ⓒoⓒ¡A¡iA">#REF!</definedName>
    <definedName name="ⓒoⓒ¡A¡iB">#REF!</definedName>
    <definedName name="ⓒøⓒ÷¡¾O¨uR">#REF!</definedName>
    <definedName name="CODE">#REF!</definedName>
    <definedName name="con">#REF!</definedName>
    <definedName name="CURRENCY">#REF!</definedName>
    <definedName name="d">#REF!</definedName>
    <definedName name="DABB">#REF!</definedName>
    <definedName name="DABP">#REF!</definedName>
    <definedName name="DABSB">#REF!</definedName>
    <definedName name="DABSP">#REF!</definedName>
    <definedName name="DACB">#REF!</definedName>
    <definedName name="DACP">#REF!</definedName>
    <definedName name="dakkdkls" localSheetId="0">_a1B</definedName>
    <definedName name="dakkdkls">_a1B</definedName>
    <definedName name="data" localSheetId="0">#REF!</definedName>
    <definedName name="data">#REF!</definedName>
    <definedName name="DATA1" localSheetId="0">#REF!</definedName>
    <definedName name="DATA1">#REF!</definedName>
    <definedName name="DATA11" localSheetId="0">#REF!</definedName>
    <definedName name="DATA11">#REF!</definedName>
    <definedName name="DATA2">#REF!</definedName>
    <definedName name="data3">#REF!</definedName>
    <definedName name="data4">#REF!</definedName>
    <definedName name="DATABASE1">#REF!</definedName>
    <definedName name="database2">#REF!</definedName>
    <definedName name="database3">#REF!</definedName>
    <definedName name="DATABASE4">#REF!</definedName>
    <definedName name="datakkfkdk" localSheetId="0">_a1B</definedName>
    <definedName name="datakkfkdk">_a1B</definedName>
    <definedName name="DATB" localSheetId="0">#REF!</definedName>
    <definedName name="DATB">#REF!</definedName>
    <definedName name="DATP" localSheetId="0">#REF!</definedName>
    <definedName name="DATP">#REF!</definedName>
    <definedName name="DAWB" localSheetId="0">#REF!</definedName>
    <definedName name="DAWB">#REF!</definedName>
    <definedName name="DAWP">#REF!</definedName>
    <definedName name="dd">#REF!</definedName>
    <definedName name="DDD">#REF!</definedName>
    <definedName name="dddd">#REF!</definedName>
    <definedName name="DEC.GH">#REF!</definedName>
    <definedName name="dek">#REF!</definedName>
    <definedName name="dem">#REF!</definedName>
    <definedName name="dfd" localSheetId="0">_a1B</definedName>
    <definedName name="dfd">_a1B</definedName>
    <definedName name="dfg" localSheetId="0">#REF!</definedName>
    <definedName name="dfg">#REF!</definedName>
    <definedName name="DH" localSheetId="0">#REF!</definedName>
    <definedName name="DH">#REF!</definedName>
    <definedName name="djdj" localSheetId="0">_a1B</definedName>
    <definedName name="djdj">_a1B</definedName>
    <definedName name="djgf" localSheetId="0">#REF!</definedName>
    <definedName name="djgf">#REF!</definedName>
    <definedName name="djjdjjf" localSheetId="0">_a1B</definedName>
    <definedName name="djjdjjf">_a1B</definedName>
    <definedName name="DKDKfg18TBTB2RT" localSheetId="0">#REF!</definedName>
    <definedName name="DKDKfg18TBTB2RT">#REF!</definedName>
    <definedName name="DKDKFG8TBTB2RT">#N/A</definedName>
    <definedName name="dkdkkkdkd" localSheetId="0">_a1B</definedName>
    <definedName name="dkdkkkdkd">_a1B</definedName>
    <definedName name="dkf" localSheetId="0" hidden="1">{#N/A,#N/A,FALSE,"단축1";#N/A,#N/A,FALSE,"단축2";#N/A,#N/A,FALSE,"단축3";#N/A,#N/A,FALSE,"장축";#N/A,#N/A,FALSE,"4WD"}</definedName>
    <definedName name="dkf" hidden="1">{#N/A,#N/A,FALSE,"단축1";#N/A,#N/A,FALSE,"단축2";#N/A,#N/A,FALSE,"단축3";#N/A,#N/A,FALSE,"장축";#N/A,#N/A,FALSE,"4WD"}</definedName>
    <definedName name="dkfkdjkd" localSheetId="0">_a1B</definedName>
    <definedName name="dkfkdjkd">_a1B</definedName>
    <definedName name="dkfkdk" localSheetId="0">_a1B</definedName>
    <definedName name="dkfkdk">_a1B</definedName>
    <definedName name="dkfkdkkkfkd" localSheetId="0">_a1B</definedName>
    <definedName name="dkfkdkkkfkd">_a1B</definedName>
    <definedName name="dkfkdkksldk아라ㅏ알" localSheetId="0">_a1B</definedName>
    <definedName name="dkfkdkksldk아라ㅏ알">_a1B</definedName>
    <definedName name="dkfkkd" localSheetId="0">_a1B</definedName>
    <definedName name="dkfkkd">_a1B</definedName>
    <definedName name="dkfkkls" localSheetId="0">_a1B</definedName>
    <definedName name="dkfkkls">_a1B</definedName>
    <definedName name="dkkdkdkdkd" localSheetId="0">_a1B</definedName>
    <definedName name="dkkdkdkdkd">_a1B</definedName>
    <definedName name="dkkdkfkkf" localSheetId="0">#REF!</definedName>
    <definedName name="dkkdkfkkf">#REF!</definedName>
    <definedName name="DLATL" localSheetId="0" hidden="1">{#N/A,#N/A,FALSE,"단축1";#N/A,#N/A,FALSE,"단축2";#N/A,#N/A,FALSE,"단축3";#N/A,#N/A,FALSE,"장축";#N/A,#N/A,FALSE,"4WD"}</definedName>
    <definedName name="DLATL" hidden="1">{#N/A,#N/A,FALSE,"단축1";#N/A,#N/A,FALSE,"단축2";#N/A,#N/A,FALSE,"단축3";#N/A,#N/A,FALSE,"장축";#N/A,#N/A,FALSE,"4WD"}</definedName>
    <definedName name="dlaudgnsgns">#N/A</definedName>
    <definedName name="DM" localSheetId="0">#REF!</definedName>
    <definedName name="DM">#REF!</definedName>
    <definedName name="DOL" localSheetId="0">#REF!</definedName>
    <definedName name="DOL">#REF!</definedName>
    <definedName name="DPSB" localSheetId="0">#REF!</definedName>
    <definedName name="DPSB">#REF!</definedName>
    <definedName name="DPSP">#REF!</definedName>
    <definedName name="DRIVEABILITY" localSheetId="0" hidden="1">{#N/A,#N/A,FALSE,"단축1";#N/A,#N/A,FALSE,"단축2";#N/A,#N/A,FALSE,"단축3";#N/A,#N/A,FALSE,"장축";#N/A,#N/A,FALSE,"4WD"}</definedName>
    <definedName name="DRIVEABILITY" hidden="1">{#N/A,#N/A,FALSE,"단축1";#N/A,#N/A,FALSE,"단축2";#N/A,#N/A,FALSE,"단축3";#N/A,#N/A,FALSE,"장축";#N/A,#N/A,FALSE,"4WD"}</definedName>
    <definedName name="drtu" localSheetId="0">#REF!</definedName>
    <definedName name="drtu">#REF!</definedName>
    <definedName name="DW" localSheetId="0">#REF!</definedName>
    <definedName name="DW">#REF!</definedName>
    <definedName name="E" localSheetId="0">#REF!</definedName>
    <definedName name="E">#REF!</definedName>
    <definedName name="EAACP">#REF!</definedName>
    <definedName name="EADAF" localSheetId="0" hidden="1">{#N/A,#N/A,FALSE,"단축1";#N/A,#N/A,FALSE,"단축2";#N/A,#N/A,FALSE,"단축3";#N/A,#N/A,FALSE,"장축";#N/A,#N/A,FALSE,"4WD"}</definedName>
    <definedName name="EADAF" hidden="1">{#N/A,#N/A,FALSE,"단축1";#N/A,#N/A,FALSE,"단축2";#N/A,#N/A,FALSE,"단축3";#N/A,#N/A,FALSE,"장축";#N/A,#N/A,FALSE,"4WD"}</definedName>
    <definedName name="EDABB" localSheetId="0">#REF!</definedName>
    <definedName name="EDABB">#REF!</definedName>
    <definedName name="EDABP" localSheetId="0">#REF!</definedName>
    <definedName name="EDABP">#REF!</definedName>
    <definedName name="EDABSB" localSheetId="0">#REF!</definedName>
    <definedName name="EDABSB">#REF!</definedName>
    <definedName name="EDABSP">#REF!</definedName>
    <definedName name="EDACB">#REF!</definedName>
    <definedName name="EDACP">#REF!</definedName>
    <definedName name="EDATB">#REF!</definedName>
    <definedName name="EDATP">#REF!</definedName>
    <definedName name="EDAWB">#REF!</definedName>
    <definedName name="EDAWP">#REF!</definedName>
    <definedName name="EDPSB">#REF!</definedName>
    <definedName name="EDPSP">#REF!</definedName>
    <definedName name="EE">#REF!</definedName>
    <definedName name="EF제동" localSheetId="0" hidden="1">{#N/A,#N/A,FALSE,"단축1";#N/A,#N/A,FALSE,"단축2";#N/A,#N/A,FALSE,"단축3";#N/A,#N/A,FALSE,"장축";#N/A,#N/A,FALSE,"4WD"}</definedName>
    <definedName name="EF제동" hidden="1">{#N/A,#N/A,FALSE,"단축1";#N/A,#N/A,FALSE,"단축2";#N/A,#N/A,FALSE,"단축3";#N/A,#N/A,FALSE,"장축";#N/A,#N/A,FALSE,"4WD"}</definedName>
    <definedName name="EGABB" localSheetId="0">#REF!</definedName>
    <definedName name="EGABB">#REF!</definedName>
    <definedName name="EGABP" localSheetId="0">#REF!</definedName>
    <definedName name="EGABP">#REF!</definedName>
    <definedName name="EGABSB" localSheetId="0">#REF!</definedName>
    <definedName name="EGABSB">#REF!</definedName>
    <definedName name="EGABSP">#REF!</definedName>
    <definedName name="EGACB">#REF!</definedName>
    <definedName name="EGACP">#REF!</definedName>
    <definedName name="EGATB">#REF!</definedName>
    <definedName name="EGATP">#REF!</definedName>
    <definedName name="EGAWB">#REF!</definedName>
    <definedName name="EGAWP">#REF!</definedName>
    <definedName name="EGPSB">#REF!</definedName>
    <definedName name="EGPSP">#REF!</definedName>
    <definedName name="EUABSB">#REF!</definedName>
    <definedName name="EUABSP">#REF!</definedName>
    <definedName name="EUACB">#REF!</definedName>
    <definedName name="EUACP">#REF!</definedName>
    <definedName name="EUATB">#REF!</definedName>
    <definedName name="EUATP">#REF!</definedName>
    <definedName name="EUAWB">#REF!</definedName>
    <definedName name="EUAWP">#REF!</definedName>
    <definedName name="EUPSB">#REF!</definedName>
    <definedName name="EUPSP">#REF!</definedName>
    <definedName name="eur">#REF!</definedName>
    <definedName name="Exab">[3]Hoja3!$D$112</definedName>
    <definedName name="f.dl">#N/A</definedName>
    <definedName name="fdh" localSheetId="0">#REF!</definedName>
    <definedName name="fdh">#REF!</definedName>
    <definedName name="fdkjkj" localSheetId="0" hidden="1">{#N/A,#N/A,FALSE,"단축1";#N/A,#N/A,FALSE,"단축2";#N/A,#N/A,FALSE,"단축3";#N/A,#N/A,FALSE,"장축";#N/A,#N/A,FALSE,"4WD"}</definedName>
    <definedName name="fdkjkj" hidden="1">{#N/A,#N/A,FALSE,"단축1";#N/A,#N/A,FALSE,"단축2";#N/A,#N/A,FALSE,"단축3";#N/A,#N/A,FALSE,"장축";#N/A,#N/A,FALSE,"4WD"}</definedName>
    <definedName name="fdsa" localSheetId="0" hidden="1">{#N/A,#N/A,FALSE,"단축1";#N/A,#N/A,FALSE,"단축2";#N/A,#N/A,FALSE,"단축3";#N/A,#N/A,FALSE,"장축";#N/A,#N/A,FALSE,"4WD"}</definedName>
    <definedName name="fdsa" hidden="1">{#N/A,#N/A,FALSE,"단축1";#N/A,#N/A,FALSE,"단축2";#N/A,#N/A,FALSE,"단축3";#N/A,#N/A,FALSE,"장축";#N/A,#N/A,FALSE,"4WD"}</definedName>
    <definedName name="FeatureValues" localSheetId="0">#REF!</definedName>
    <definedName name="FeatureValues">#REF!</definedName>
    <definedName name="FF" localSheetId="0">#REF!</definedName>
    <definedName name="FF">#REF!</definedName>
    <definedName name="FFF" localSheetId="0">#REF!</definedName>
    <definedName name="FFF">#REF!</definedName>
    <definedName name="FFFF">#REF!</definedName>
    <definedName name="FG10TBTB2RT">#REF!</definedName>
    <definedName name="fg18TBTB4RT">#REF!</definedName>
    <definedName name="FG46TBTB4RTDKDK">#REF!</definedName>
    <definedName name="fgLKTBTB4RTDKDK">#REF!</definedName>
    <definedName name="FGPRRKRKTBTB2RTDKDK">#REF!</definedName>
    <definedName name="FGPRTBTB1RTDKDK">#REF!</definedName>
    <definedName name="fgRKRKRKRKRKTBTB2RTDKDK">#REF!</definedName>
    <definedName name="fin">#REF!</definedName>
    <definedName name="finhan">#REF!</definedName>
    <definedName name="fjfjfj" localSheetId="0">_a1B</definedName>
    <definedName name="fjfjfj">_a1B</definedName>
    <definedName name="FOB가" localSheetId="0" hidden="1">{#N/A,#N/A,FALSE,"단축1";#N/A,#N/A,FALSE,"단축2";#N/A,#N/A,FALSE,"단축3";#N/A,#N/A,FALSE,"장축";#N/A,#N/A,FALSE,"4WD"}</definedName>
    <definedName name="FOB가" hidden="1">{#N/A,#N/A,FALSE,"단축1";#N/A,#N/A,FALSE,"단축2";#N/A,#N/A,FALSE,"단축3";#N/A,#N/A,FALSE,"장축";#N/A,#N/A,FALSE,"4WD"}</definedName>
    <definedName name="g" localSheetId="0">#REF!</definedName>
    <definedName name="g">#REF!</definedName>
    <definedName name="G_A_Estimated_cost_per_unit" localSheetId="0">#REF!</definedName>
    <definedName name="G_A_Estimated_cost_per_unit">#REF!</definedName>
    <definedName name="gdgagfasdf" localSheetId="0">#REF!</definedName>
    <definedName name="gdgagfasdf">#REF!</definedName>
    <definedName name="getz" localSheetId="0">_a1B</definedName>
    <definedName name="getz">_a1B</definedName>
    <definedName name="gETZDADDD" localSheetId="0">_a1O,_a2O</definedName>
    <definedName name="gETZDADDD">_a1O,_a2O</definedName>
    <definedName name="Getz판매현황" localSheetId="0">_a1B</definedName>
    <definedName name="Getz판매현황">_a1B</definedName>
    <definedName name="GG" localSheetId="0">#REF!</definedName>
    <definedName name="GG">#REF!</definedName>
    <definedName name="gggsdga" localSheetId="0">#REF!</definedName>
    <definedName name="gggsdga">#REF!</definedName>
    <definedName name="gggsgtawgtw" localSheetId="0">#REF!</definedName>
    <definedName name="gggsgtawgtw">#REF!</definedName>
    <definedName name="ghkkl">#REF!</definedName>
    <definedName name="gjkkdkd" localSheetId="0">_a1B</definedName>
    <definedName name="gjkkdkd">_a1B</definedName>
    <definedName name="GKFCFO" localSheetId="0">_a1B</definedName>
    <definedName name="GKFCFO">_a1B</definedName>
    <definedName name="GRD" localSheetId="0">#REF!</definedName>
    <definedName name="GRD">#REF!</definedName>
    <definedName name="H" localSheetId="0">#REF!</definedName>
    <definedName name="H">#REF!</definedName>
    <definedName name="HGH" localSheetId="0">#REF!</definedName>
    <definedName name="HGH">#REF!</definedName>
    <definedName name="hh">#REF!</definedName>
    <definedName name="hjhjk">#REF!</definedName>
    <definedName name="HMC실적입니다" localSheetId="0">_a1B</definedName>
    <definedName name="HMC실적입니다">_a1B</definedName>
    <definedName name="hp">[3]Hoja3!$D$5</definedName>
    <definedName name="I" localSheetId="0">#REF!</definedName>
    <definedName name="I">#REF!</definedName>
    <definedName name="II" localSheetId="0">#REF!</definedName>
    <definedName name="II">#REF!</definedName>
    <definedName name="INDEX" localSheetId="0">#REF!</definedName>
    <definedName name="INDEX">#REF!</definedName>
    <definedName name="ins">#REF!</definedName>
    <definedName name="inshan">#REF!</definedName>
    <definedName name="Interno_BKA___9_Ottobre_1992">#REF!</definedName>
    <definedName name="iuyio">#REF!</definedName>
    <definedName name="J">#REF!</definedName>
    <definedName name="Jan">#REF!</definedName>
    <definedName name="jhgfjk">#REF!</definedName>
    <definedName name="jhgkgh">#REF!</definedName>
    <definedName name="JIN">#REF!</definedName>
    <definedName name="JJ">#REF!</definedName>
    <definedName name="jjdjd" localSheetId="0">_a1B</definedName>
    <definedName name="jjdjd">_a1B</definedName>
    <definedName name="jkkdkfkkkdkd" localSheetId="0">_a1B</definedName>
    <definedName name="jkkdkfkkkdkd">_a1B</definedName>
    <definedName name="JKL" localSheetId="0">#REF!</definedName>
    <definedName name="JKL">#REF!</definedName>
    <definedName name="jklhlkl" localSheetId="0">#REF!</definedName>
    <definedName name="jklhlkl">#REF!</definedName>
    <definedName name="K" localSheetId="0">#REF!</definedName>
    <definedName name="K">#REF!</definedName>
    <definedName name="ka" localSheetId="0" hidden="1">{#N/A,#N/A,FALSE,"단축1";#N/A,#N/A,FALSE,"단축2";#N/A,#N/A,FALSE,"단축3";#N/A,#N/A,FALSE,"장축";#N/A,#N/A,FALSE,"4WD"}</definedName>
    <definedName name="ka" hidden="1">{#N/A,#N/A,FALSE,"단축1";#N/A,#N/A,FALSE,"단축2";#N/A,#N/A,FALSE,"단축3";#N/A,#N/A,FALSE,"장축";#N/A,#N/A,FALSE,"4WD"}</definedName>
    <definedName name="kdjkdfkd" localSheetId="0">_a1B</definedName>
    <definedName name="kdjkdfkd">_a1B</definedName>
    <definedName name="kdkdkkfkkkkfkd" localSheetId="0">_a1B</definedName>
    <definedName name="kdkdkkfkkkkfkd">_a1B</definedName>
    <definedName name="kdkkfjkdif" localSheetId="0">_a1B</definedName>
    <definedName name="kdkkfjkdif">_a1B</definedName>
    <definedName name="kfkkfk" localSheetId="0">_a1B</definedName>
    <definedName name="kfkkfk">_a1B</definedName>
    <definedName name="kga" localSheetId="0">#REF!</definedName>
    <definedName name="kga">#REF!</definedName>
    <definedName name="kgb" localSheetId="0">#REF!</definedName>
    <definedName name="kgb">#REF!</definedName>
    <definedName name="kgc" localSheetId="0">#REF!</definedName>
    <definedName name="kgc">#REF!</definedName>
    <definedName name="kgd">#REF!</definedName>
    <definedName name="KGGG" localSheetId="0">_a1B</definedName>
    <definedName name="KGGG">_a1B</definedName>
    <definedName name="KJH" localSheetId="0">#REF!</definedName>
    <definedName name="KJH">#REF!</definedName>
    <definedName name="KK" localSheetId="0">#REF!</definedName>
    <definedName name="KK">#REF!</definedName>
    <definedName name="kkk" localSheetId="0">{#N/A,#N/A,FALSE,"단축1";#N/A,#N/A,FALSE,"단축2";#N/A,#N/A,FALSE,"단축3";#N/A,#N/A,FALSE,"장축";#N/A,#N/A,FALSE,"4WD"}</definedName>
    <definedName name="kkk">{#N/A,#N/A,FALSE,"단축1";#N/A,#N/A,FALSE,"단축2";#N/A,#N/A,FALSE,"단축3";#N/A,#N/A,FALSE,"장축";#N/A,#N/A,FALSE,"4WD"}</definedName>
    <definedName name="kkskfkkkksfjdkfjksldfdksfjld" localSheetId="0">#REF!</definedName>
    <definedName name="kkskfkkkksfjdkfjksldfdksfjld">#REF!</definedName>
    <definedName name="kk아랄아ㅓ아리낭ㄹ" localSheetId="0">_a1B</definedName>
    <definedName name="kk아랄아ㅓ아리낭ㄹ">_a1B</definedName>
    <definedName name="km" localSheetId="0">#REF!</definedName>
    <definedName name="km">#REF!</definedName>
    <definedName name="kma" localSheetId="0">#REF!</definedName>
    <definedName name="kma">#REF!</definedName>
    <definedName name="kmb" localSheetId="0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AURA">#REF!</definedName>
    <definedName name="LD">#REF!</definedName>
    <definedName name="lgfeb">#REF!</definedName>
    <definedName name="lgfeb1">#REF!</definedName>
    <definedName name="lrcp522">#REF!</definedName>
    <definedName name="M?">#REF!</definedName>
    <definedName name="marmed">#REF!</definedName>
    <definedName name="Matirxlll" localSheetId="0">_a1B</definedName>
    <definedName name="Matirxlll">_a1B</definedName>
    <definedName name="mdfeb" localSheetId="0">#REF!</definedName>
    <definedName name="mdfeb">#REF!</definedName>
    <definedName name="mdfeb00" localSheetId="0">#REF!</definedName>
    <definedName name="mdfeb00">#REF!</definedName>
    <definedName name="mdfeb001" localSheetId="0">#REF!</definedName>
    <definedName name="mdfeb001">#REF!</definedName>
    <definedName name="mdfeb1">#REF!</definedName>
    <definedName name="mdmar">#REF!</definedName>
    <definedName name="mdmart">#REF!</definedName>
    <definedName name="medTsumapr">#REF!</definedName>
    <definedName name="MH3_A">#REF!</definedName>
    <definedName name="MIS">#REF!</definedName>
    <definedName name="MKS">#REF!</definedName>
    <definedName name="MMM" localSheetId="0">{#N/A,#N/A,FALSE,"단축1";#N/A,#N/A,FALSE,"단축2";#N/A,#N/A,FALSE,"단축3";#N/A,#N/A,FALSE,"장축";#N/A,#N/A,FALSE,"4WD"}</definedName>
    <definedName name="MMM">{#N/A,#N/A,FALSE,"단축1";#N/A,#N/A,FALSE,"단축2";#N/A,#N/A,FALSE,"단축3";#N/A,#N/A,FALSE,"장축";#N/A,#N/A,FALSE,"4WD"}</definedName>
    <definedName name="MN" localSheetId="0">#REF!</definedName>
    <definedName name="MN">#REF!</definedName>
    <definedName name="msumapr" localSheetId="0">#REF!</definedName>
    <definedName name="msumapr">#REF!</definedName>
    <definedName name="mt" localSheetId="0">#REF!</definedName>
    <definedName name="mt">#REF!</definedName>
    <definedName name="MZ">#REF!</definedName>
    <definedName name="M행">#REF!</definedName>
    <definedName name="n">#REF!</definedName>
    <definedName name="N?">#REF!</definedName>
    <definedName name="NET">#REF!</definedName>
    <definedName name="nmCrr">OFFSET('[3]#SubCode'!$N$3,1,1,COUNTA('[3]#SubCode'!$O:$O),3)</definedName>
    <definedName name="nmMarketing">OFFSET('[3]#MarketingCode'!$B$3,1,0,COUNTA('[3]#MarketingCode'!$C:$C),7)</definedName>
    <definedName name="nmModel">OFFSET('[3]#CarModel'!$C$3,1,0,COUNTA('[3]#CarModel'!$D:$D),1)</definedName>
    <definedName name="nmModelCD">OFFSET('[3]#CarModel'!$C$3,1,1,COUNTA('[3]#CarModel'!$D:$D),1)</definedName>
    <definedName name="nmModelDetail">OFFSET('[3]#CarModel'!$C$3,1,0,COUNTA('[3]#CarModel'!$D:$D),4)</definedName>
    <definedName name="nmSubsidiary">OFFSET('[3]#SubCode'!$G$3,1,0,COUNTA('[3]#SubCode'!$G:$G),6)</definedName>
    <definedName name="NPV_Profits" localSheetId="0">#REF!</definedName>
    <definedName name="NPV_Profits">#REF!</definedName>
    <definedName name="N행" localSheetId="0">#REF!</definedName>
    <definedName name="N행">#REF!</definedName>
    <definedName name="O?" localSheetId="0">#REF!</definedName>
    <definedName name="O?">#REF!</definedName>
    <definedName name="º?°æ">#REF!</definedName>
    <definedName name="O¤eEoÆ¿ø_oÆ¡I">#REF!</definedName>
    <definedName name="OFFJT계">#REF!</definedName>
    <definedName name="ºI¼­">#REF!</definedName>
    <definedName name="OJT계">#REF!</definedName>
    <definedName name="ºn±³A">#REF!</definedName>
    <definedName name="opción">#REF!</definedName>
    <definedName name="Order" localSheetId="0">_a1B</definedName>
    <definedName name="Order">_a1B</definedName>
    <definedName name="OS회의" localSheetId="0">#REF!</definedName>
    <definedName name="OS회의">#REF!</definedName>
    <definedName name="O행" localSheetId="0">#REF!</definedName>
    <definedName name="O행">#REF!</definedName>
    <definedName name="P" localSheetId="0">#REF!</definedName>
    <definedName name="P">#REF!</definedName>
    <definedName name="P?">#REF!</definedName>
    <definedName name="Paises">[4]class!$E$2:$E$13</definedName>
    <definedName name="PC" localSheetId="0">#REF!</definedName>
    <definedName name="PC">#REF!</definedName>
    <definedName name="PO" localSheetId="0">#REF!</definedName>
    <definedName name="PO">#REF!</definedName>
    <definedName name="PONY" localSheetId="0">#REF!</definedName>
    <definedName name="PONY">#REF!</definedName>
    <definedName name="POR1015C413rtPPOR1631C1520rtP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">#REF!</definedName>
    <definedName name="PPPPPPPP">#REF!</definedName>
    <definedName name="PRINT_AREA_MI">#REF!</definedName>
    <definedName name="Profits">#REF!</definedName>
    <definedName name="PROTO">#REF!</definedName>
    <definedName name="PROTO1">#REF!</definedName>
    <definedName name="psumapr">#REF!</definedName>
    <definedName name="psumTapr">#REF!</definedName>
    <definedName name="P행">#REF!</definedName>
    <definedName name="q">#REF!</definedName>
    <definedName name="Q?">#REF!</definedName>
    <definedName name="QA" localSheetId="0">{#N/A,#N/A,FALSE,"단축1";#N/A,#N/A,FALSE,"단축2";#N/A,#N/A,FALSE,"단축3";#N/A,#N/A,FALSE,"장축";#N/A,#N/A,FALSE,"4WD"}</definedName>
    <definedName name="QA">{#N/A,#N/A,FALSE,"단축1";#N/A,#N/A,FALSE,"단축2";#N/A,#N/A,FALSE,"단축3";#N/A,#N/A,FALSE,"장축";#N/A,#N/A,FALSE,"4WD"}</definedName>
    <definedName name="QD" localSheetId="0">{#N/A,#N/A,FALSE,"단축1";#N/A,#N/A,FALSE,"단축2";#N/A,#N/A,FALSE,"단축3";#N/A,#N/A,FALSE,"장축";#N/A,#N/A,FALSE,"4WD"}</definedName>
    <definedName name="QD">{#N/A,#N/A,FALSE,"단축1";#N/A,#N/A,FALSE,"단축2";#N/A,#N/A,FALSE,"단축3";#N/A,#N/A,FALSE,"장축";#N/A,#N/A,FALSE,"4WD"}</definedName>
    <definedName name="QS" localSheetId="0">{#N/A,#N/A,FALSE,"단축1";#N/A,#N/A,FALSE,"단축2";#N/A,#N/A,FALSE,"단축3";#N/A,#N/A,FALSE,"장축";#N/A,#N/A,FALSE,"4WD"}</definedName>
    <definedName name="QS">{#N/A,#N/A,FALSE,"단축1";#N/A,#N/A,FALSE,"단축2";#N/A,#N/A,FALSE,"단축3";#N/A,#N/A,FALSE,"장축";#N/A,#N/A,FALSE,"4WD"}</definedName>
    <definedName name="QueryHeadings" localSheetId="0">#REF!</definedName>
    <definedName name="QueryHeadings">#REF!</definedName>
    <definedName name="qw" localSheetId="0">#REF!</definedName>
    <definedName name="qw">#REF!</definedName>
    <definedName name="Q행" localSheetId="0">#REF!</definedName>
    <definedName name="Q행">#REF!</definedName>
    <definedName name="R?">#REF!</definedName>
    <definedName name="rerqwer">#REF!</definedName>
    <definedName name="RH">#REF!</definedName>
    <definedName name="rkd" localSheetId="0">{#N/A,#N/A,FALSE,"단축1";#N/A,#N/A,FALSE,"단축2";#N/A,#N/A,FALSE,"단축3";#N/A,#N/A,FALSE,"장축";#N/A,#N/A,FALSE,"4WD"}</definedName>
    <definedName name="rkd">{#N/A,#N/A,FALSE,"단축1";#N/A,#N/A,FALSE,"단축2";#N/A,#N/A,FALSE,"단축3";#N/A,#N/A,FALSE,"장축";#N/A,#N/A,FALSE,"4WD"}</definedName>
    <definedName name="RMRMR" localSheetId="0">#REF!</definedName>
    <definedName name="RMRMR">#REF!</definedName>
    <definedName name="RR" localSheetId="0">#REF!</definedName>
    <definedName name="RR">#REF!</definedName>
    <definedName name="RRV" localSheetId="0">#REF!</definedName>
    <definedName name="RRV">#REF!</definedName>
    <definedName name="RT.RTDK">#REF!</definedName>
    <definedName name="rtclsprtdk">#REF!</definedName>
    <definedName name="R행">#REF!</definedName>
    <definedName name="s">#REF!</definedName>
    <definedName name="S?">#REF!</definedName>
    <definedName name="SAGFSAFS" localSheetId="0">{#N/A,#N/A,FALSE,"단축1";#N/A,#N/A,FALSE,"단축2";#N/A,#N/A,FALSE,"단축3";#N/A,#N/A,FALSE,"장축";#N/A,#N/A,FALSE,"4WD"}</definedName>
    <definedName name="SAGFSAFS">{#N/A,#N/A,FALSE,"단축1";#N/A,#N/A,FALSE,"단축2";#N/A,#N/A,FALSE,"단축3";#N/A,#N/A,FALSE,"장축";#N/A,#N/A,FALSE,"4WD"}</definedName>
    <definedName name="SantaFe" localSheetId="0">_a1B</definedName>
    <definedName name="SantaFe">_a1B</definedName>
    <definedName name="sayang" localSheetId="0" hidden="1">{#N/A,#N/A,FALSE,"단축1";#N/A,#N/A,FALSE,"단축2";#N/A,#N/A,FALSE,"단축3";#N/A,#N/A,FALSE,"장축";#N/A,#N/A,FALSE,"4WD"}</definedName>
    <definedName name="sayang" hidden="1">{#N/A,#N/A,FALSE,"단축1";#N/A,#N/A,FALSE,"단축2";#N/A,#N/A,FALSE,"단축3";#N/A,#N/A,FALSE,"장축";#N/A,#N/A,FALSE,"4WD"}</definedName>
    <definedName name="SDD" localSheetId="0">#REF!</definedName>
    <definedName name="SDD">#REF!</definedName>
    <definedName name="sdddd" localSheetId="0">#REF!</definedName>
    <definedName name="sdddd">#REF!</definedName>
    <definedName name="sdf" localSheetId="0">#REF!</definedName>
    <definedName name="sdf">#REF!</definedName>
    <definedName name="sdsds" localSheetId="0">_a1B</definedName>
    <definedName name="sdsds">_a1B</definedName>
    <definedName name="SD계" localSheetId="0">#REF!</definedName>
    <definedName name="SD계">#REF!</definedName>
    <definedName name="Seg02년" localSheetId="0">_a1B</definedName>
    <definedName name="Seg02년">_a1B</definedName>
    <definedName name="sf" localSheetId="0">#REF!</definedName>
    <definedName name="sf">#REF!</definedName>
    <definedName name="shi" localSheetId="0" hidden="1">{#N/A,#N/A,FALSE,"단축1";#N/A,#N/A,FALSE,"단축2";#N/A,#N/A,FALSE,"단축3";#N/A,#N/A,FALSE,"장축";#N/A,#N/A,FALSE,"4WD"}</definedName>
    <definedName name="shi" hidden="1">{#N/A,#N/A,FALSE,"단축1";#N/A,#N/A,FALSE,"단축2";#N/A,#N/A,FALSE,"단축3";#N/A,#N/A,FALSE,"장축";#N/A,#N/A,FALSE,"4WD"}</definedName>
    <definedName name="shin" localSheetId="0" hidden="1">{#N/A,#N/A,FALSE,"단축1";#N/A,#N/A,FALSE,"단축2";#N/A,#N/A,FALSE,"단축3";#N/A,#N/A,FALSE,"장축";#N/A,#N/A,FALSE,"4WD"}</definedName>
    <definedName name="shin" hidden="1">{#N/A,#N/A,FALSE,"단축1";#N/A,#N/A,FALSE,"단축2";#N/A,#N/A,FALSE,"단축3";#N/A,#N/A,FALSE,"장축";#N/A,#N/A,FALSE,"4WD"}</definedName>
    <definedName name="SHS" localSheetId="0">{#N/A,#N/A,FALSE,"단축1";#N/A,#N/A,FALSE,"단축2";#N/A,#N/A,FALSE,"단축3";#N/A,#N/A,FALSE,"장축";#N/A,#N/A,FALSE,"4WD"}</definedName>
    <definedName name="SHS">{#N/A,#N/A,FALSE,"단축1";#N/A,#N/A,FALSE,"단축2";#N/A,#N/A,FALSE,"단축3";#N/A,#N/A,FALSE,"장축";#N/A,#N/A,FALSE,"4WD"}</definedName>
    <definedName name="SHSH" localSheetId="0">{#N/A,#N/A,FALSE,"단축1";#N/A,#N/A,FALSE,"단축2";#N/A,#N/A,FALSE,"단축3";#N/A,#N/A,FALSE,"장축";#N/A,#N/A,FALSE,"4WD"}</definedName>
    <definedName name="SHSH">{#N/A,#N/A,FALSE,"단축1";#N/A,#N/A,FALSE,"단축2";#N/A,#N/A,FALSE,"단축3";#N/A,#N/A,FALSE,"장축";#N/A,#N/A,FALSE,"4WD"}</definedName>
    <definedName name="sjjf" localSheetId="0" hidden="1">{#N/A,#N/A,FALSE,"단축1";#N/A,#N/A,FALSE,"단축2";#N/A,#N/A,FALSE,"단축3";#N/A,#N/A,FALSE,"장축";#N/A,#N/A,FALSE,"4WD"}</definedName>
    <definedName name="sjjf" hidden="1">{#N/A,#N/A,FALSE,"단축1";#N/A,#N/A,FALSE,"단축2";#N/A,#N/A,FALSE,"단축3";#N/A,#N/A,FALSE,"장축";#N/A,#N/A,FALSE,"4WD"}</definedName>
    <definedName name="sjk" localSheetId="0" hidden="1">{#N/A,#N/A,FALSE,"단축1";#N/A,#N/A,FALSE,"단축2";#N/A,#N/A,FALSE,"단축3";#N/A,#N/A,FALSE,"장축";#N/A,#N/A,FALSE,"4WD"}</definedName>
    <definedName name="sjk" hidden="1">{#N/A,#N/A,FALSE,"단축1";#N/A,#N/A,FALSE,"단축2";#N/A,#N/A,FALSE,"단축3";#N/A,#N/A,FALSE,"장축";#N/A,#N/A,FALSE,"4WD"}</definedName>
    <definedName name="sm00feb" localSheetId="0">#REF!</definedName>
    <definedName name="sm00feb">#REF!</definedName>
    <definedName name="sm00feb1" localSheetId="0">#REF!</definedName>
    <definedName name="sm00feb1">#REF!</definedName>
    <definedName name="smfeb" localSheetId="0">#REF!</definedName>
    <definedName name="smfeb">#REF!</definedName>
    <definedName name="smfeb1">#REF!</definedName>
    <definedName name="smmar">#REF!</definedName>
    <definedName name="smmart">#REF!</definedName>
    <definedName name="SONATA">#REF!</definedName>
    <definedName name="SPEED_D170">#REF!</definedName>
    <definedName name="spek">[3]Hoja3!$D$159</definedName>
    <definedName name="spfeb" localSheetId="0">#REF!</definedName>
    <definedName name="spfeb">#REF!</definedName>
    <definedName name="spfeb00" localSheetId="0">#REF!</definedName>
    <definedName name="spfeb00">#REF!</definedName>
    <definedName name="spfeb001" localSheetId="0">#REF!</definedName>
    <definedName name="spfeb001">#REF!</definedName>
    <definedName name="spfeb1">#REF!</definedName>
    <definedName name="SR">#REF!</definedName>
    <definedName name="sss">#REF!</definedName>
    <definedName name="ssumapr">#REF!</definedName>
    <definedName name="ssumTapr">#REF!</definedName>
    <definedName name="Structure" localSheetId="0">_a1B</definedName>
    <definedName name="Structure">_a1B</definedName>
    <definedName name="sumapr" localSheetId="0">#REF!</definedName>
    <definedName name="sumapr">#REF!</definedName>
    <definedName name="sumario" localSheetId="0">#REF!</definedName>
    <definedName name="sumario">#REF!</definedName>
    <definedName name="summary" localSheetId="0">#REF!</definedName>
    <definedName name="summary">#REF!</definedName>
    <definedName name="sumSapr">#REF!</definedName>
    <definedName name="sumTapr">#REF!</definedName>
    <definedName name="SVA">#REF!</definedName>
    <definedName name="sw">#REF!</definedName>
    <definedName name="SWF" localSheetId="0">{#N/A,#N/A,FALSE,"단축1";#N/A,#N/A,FALSE,"단축2";#N/A,#N/A,FALSE,"단축3";#N/A,#N/A,FALSE,"장축";#N/A,#N/A,FALSE,"4WD"}</definedName>
    <definedName name="SWF">{#N/A,#N/A,FALSE,"단축1";#N/A,#N/A,FALSE,"단축2";#N/A,#N/A,FALSE,"단축3";#N/A,#N/A,FALSE,"장축";#N/A,#N/A,FALSE,"4WD"}</definedName>
    <definedName name="T" localSheetId="0">#REF!</definedName>
    <definedName name="T">#REF!</definedName>
    <definedName name="T?" localSheetId="0">#REF!</definedName>
    <definedName name="T?">#REF!</definedName>
    <definedName name="TC">'[5]1.1 Informacion Global'!$W$36</definedName>
    <definedName name="_xlnm.Print_Titles">#REF!,#REF!</definedName>
    <definedName name="tlfwjr3" localSheetId="0">#REF!</definedName>
    <definedName name="tlfwjr3">#REF!</definedName>
    <definedName name="todo" localSheetId="0">#REF!</definedName>
    <definedName name="todo">#REF!</definedName>
    <definedName name="tot" localSheetId="0">#REF!</definedName>
    <definedName name="tot">#REF!</definedName>
    <definedName name="tr">#REF!</definedName>
    <definedName name="TRUCK">#REF!</definedName>
    <definedName name="tsumapr">#REF!</definedName>
    <definedName name="T행">#REF!</definedName>
    <definedName name="U?">#REF!</definedName>
    <definedName name="umd00">#REF!</definedName>
    <definedName name="umdfeb">#REF!</definedName>
    <definedName name="umdfeb1">#REF!</definedName>
    <definedName name="usd" localSheetId="1">#REF!</definedName>
    <definedName name="usd" localSheetId="0">#REF!</definedName>
    <definedName name="usd">'[3]I-10 5DR'!$E$57</definedName>
    <definedName name="usumapr" localSheetId="0">#REF!</definedName>
    <definedName name="usumapr">#REF!</definedName>
    <definedName name="usumTapr" localSheetId="0">#REF!</definedName>
    <definedName name="usumTapr">#REF!</definedName>
    <definedName name="Utskriftsomr蘚e" localSheetId="0">#REF!</definedName>
    <definedName name="Utskriftsomr蘚e">#REF!</definedName>
    <definedName name="uu">#REF!</definedName>
    <definedName name="U행">#REF!</definedName>
    <definedName name="V?">#REF!</definedName>
    <definedName name="Val25_Average_Hundred_Percent">"No"</definedName>
    <definedName name="Val25_Average_Includes">"Include All"</definedName>
    <definedName name="Val25_Centre_Adjustment">"Yes"</definedName>
    <definedName name="Val25_Centre_All_Results">"Yes"</definedName>
    <definedName name="Val25_Report" localSheetId="0">#REF!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vv" localSheetId="0">#REF!</definedName>
    <definedName name="vvv">#REF!</definedName>
    <definedName name="vvvv" localSheetId="0">#REF!</definedName>
    <definedName name="vvvv">#REF!</definedName>
    <definedName name="V행" localSheetId="0">#REF!</definedName>
    <definedName name="V행">#REF!</definedName>
    <definedName name="W">#REF!</definedName>
    <definedName name="W?">#REF!</definedName>
    <definedName name="WAGON_TOTAL">#REF!</definedName>
    <definedName name="wh" localSheetId="0" hidden="1">{#N/A,#N/A,FALSE,"단축1";#N/A,#N/A,FALSE,"단축2";#N/A,#N/A,FALSE,"단축3";#N/A,#N/A,FALSE,"장축";#N/A,#N/A,FALSE,"4WD"}</definedName>
    <definedName name="wh" hidden="1">{#N/A,#N/A,FALSE,"단축1";#N/A,#N/A,FALSE,"단축2";#N/A,#N/A,FALSE,"단축3";#N/A,#N/A,FALSE,"장축";#N/A,#N/A,FALSE,"4WD"}</definedName>
    <definedName name="whl">[3]Hoja3!$D$17</definedName>
    <definedName name="wrn.AuºIAI¼a." localSheetId="0">{#N/A,#N/A,FALSE,"´UA";#N/A,#N/A,FALSE,"´UA";#N/A,#N/A,FALSE,"´UA";#N/A,#N/A,FALSE,"Aa";#N/A,#N/A,FALSE,"4WD"}</definedName>
    <definedName name="wrn.AuºIAI¼a.">{#N/A,#N/A,FALSE,"´UA";#N/A,#N/A,FALSE,"´UA";#N/A,#N/A,FALSE,"´UA";#N/A,#N/A,FALSE,"Aa";#N/A,#N/A,FALSE,"4WD"}</definedName>
    <definedName name="wrn.tou구매." localSheetId="0">{#N/A,#N/A,FALSE,"견적대비-2"}</definedName>
    <definedName name="wrn.tou구매.">{#N/A,#N/A,FALSE,"견적대비-2"}</definedName>
    <definedName name="wrn.신규dep._.full._.set." localSheetId="0">{#N/A,#N/A,FALSE,"신규dep";#N/A,#N/A,FALSE,"신규dep-금형상각후";#N/A,#N/A,FALSE,"신규dep-연구비상각후";#N/A,#N/A,FALSE,"신규dep-기계,공구상각후"}</definedName>
    <definedName name="wrn.신규dep._.full._.set.">{#N/A,#N/A,FALSE,"신규dep";#N/A,#N/A,FALSE,"신규dep-금형상각후";#N/A,#N/A,FALSE,"신규dep-연구비상각후";#N/A,#N/A,FALSE,"신규dep-기계,공구상각후"}</definedName>
    <definedName name="wrn.전부" localSheetId="0">{#N/A,#N/A,FALSE,"단축1";#N/A,#N/A,FALSE,"단축2";#N/A,#N/A,FALSE,"단축3";#N/A,#N/A,FALSE,"장축";#N/A,#N/A,FALSE,"4WD"}</definedName>
    <definedName name="wrn.전부">{#N/A,#N/A,FALSE,"단축1";#N/A,#N/A,FALSE,"단축2";#N/A,#N/A,FALSE,"단축3";#N/A,#N/A,FALSE,"장축";#N/A,#N/A,FALSE,"4WD"}</definedName>
    <definedName name="wrn.전부인쇄" localSheetId="0">{#N/A,#N/A,FALSE,"단축1";#N/A,#N/A,FALSE,"단축2";#N/A,#N/A,FALSE,"단축3";#N/A,#N/A,FALSE,"장축";#N/A,#N/A,FALSE,"4WD"}</definedName>
    <definedName name="wrn.전부인쇄">{#N/A,#N/A,FALSE,"단축1";#N/A,#N/A,FALSE,"단축2";#N/A,#N/A,FALSE,"단축3";#N/A,#N/A,FALSE,"장축";#N/A,#N/A,FALSE,"4WD"}</definedName>
    <definedName name="wrn.전부인쇄." localSheetId="0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w" localSheetId="0">#REF!</definedName>
    <definedName name="ww">#REF!</definedName>
    <definedName name="WWW" localSheetId="0">#REF!</definedName>
    <definedName name="WWW">#REF!</definedName>
    <definedName name="W행1">#N/A</definedName>
    <definedName name="x" localSheetId="0">#REF!</definedName>
    <definedName name="x">#REF!</definedName>
    <definedName name="X?" localSheetId="0">#REF!</definedName>
    <definedName name="X?">#REF!</definedName>
    <definedName name="X9802장판원본_원본_List" localSheetId="0">#REF!</definedName>
    <definedName name="X9802장판원본_원본_List">#REF!</definedName>
    <definedName name="XG¾×¼C">#REF!</definedName>
    <definedName name="XG액션">#REF!</definedName>
    <definedName name="XS" localSheetId="0">{#N/A,#N/A,FALSE,"단축1";#N/A,#N/A,FALSE,"단축2";#N/A,#N/A,FALSE,"단축3";#N/A,#N/A,FALSE,"장축";#N/A,#N/A,FALSE,"4WD"}</definedName>
    <definedName name="XS">{#N/A,#N/A,FALSE,"단축1";#N/A,#N/A,FALSE,"단축2";#N/A,#N/A,FALSE,"단축3";#N/A,#N/A,FALSE,"장축";#N/A,#N/A,FALSE,"4WD"}</definedName>
    <definedName name="xx" localSheetId="0">#REF!</definedName>
    <definedName name="xx">#REF!</definedName>
    <definedName name="X행" localSheetId="0">#REF!</definedName>
    <definedName name="X행">#REF!</definedName>
    <definedName name="y" localSheetId="0">#REF!</definedName>
    <definedName name="y">#REF!</definedName>
    <definedName name="YEN">#REF!</definedName>
    <definedName name="ytui">#REF!</definedName>
    <definedName name="yy">#REF!</definedName>
    <definedName name="yyy" localSheetId="0">_c1O</definedName>
    <definedName name="yyy">_c1O</definedName>
    <definedName name="Y부서" localSheetId="0">#REF!</definedName>
    <definedName name="Y부서">#REF!</definedName>
    <definedName name="Z" localSheetId="0">#REF!</definedName>
    <definedName name="Z">#REF!</definedName>
    <definedName name="zkzkzkzkzkzk" localSheetId="0">#REF!</definedName>
    <definedName name="zkzkzkzkzkzk">#REF!</definedName>
    <definedName name="ZZ">#REF!</definedName>
    <definedName name="α">#REF!</definedName>
    <definedName name="β">#REF!</definedName>
    <definedName name="γ">#REF!</definedName>
    <definedName name="ㄱ">#REF!</definedName>
    <definedName name="ㄱㄱ.ㅗㅗ">#N/A</definedName>
    <definedName name="ㄱㅇ" localSheetId="0">{#N/A,#N/A,FALSE,"단축1";#N/A,#N/A,FALSE,"단축2";#N/A,#N/A,FALSE,"단축3";#N/A,#N/A,FALSE,"장축";#N/A,#N/A,FALSE,"4WD"}</definedName>
    <definedName name="ㄱㅇ">{#N/A,#N/A,FALSE,"단축1";#N/A,#N/A,FALSE,"단축2";#N/A,#N/A,FALSE,"단축3";#N/A,#N/A,FALSE,"장축";#N/A,#N/A,FALSE,"4WD"}</definedName>
    <definedName name="ㄱㅈㄷㄱ" localSheetId="0">#REF!</definedName>
    <definedName name="ㄱㅈㄷㄱ">#REF!</definedName>
    <definedName name="가" localSheetId="0">{#N/A,#N/A,FALSE,"단축1";#N/A,#N/A,FALSE,"단축2";#N/A,#N/A,FALSE,"단축3";#N/A,#N/A,FALSE,"장축";#N/A,#N/A,FALSE,"4WD"}</definedName>
    <definedName name="가">{#N/A,#N/A,FALSE,"단축1";#N/A,#N/A,FALSE,"단축2";#N/A,#N/A,FALSE,"단축3";#N/A,#N/A,FALSE,"장축";#N/A,#N/A,FALSE,"4WD"}</definedName>
    <definedName name="가가" localSheetId="0">{#N/A,#N/A,FALSE,"단축1";#N/A,#N/A,FALSE,"단축2";#N/A,#N/A,FALSE,"단축3";#N/A,#N/A,FALSE,"장축";#N/A,#N/A,FALSE,"4WD"}</definedName>
    <definedName name="가가">{#N/A,#N/A,FALSE,"단축1";#N/A,#N/A,FALSE,"단축2";#N/A,#N/A,FALSE,"단축3";#N/A,#N/A,FALSE,"장축";#N/A,#N/A,FALSE,"4WD"}</definedName>
    <definedName name="가격2" localSheetId="0">#REF!</definedName>
    <definedName name="가격2">#REF!</definedName>
    <definedName name="가격구조그리스자료입" localSheetId="0">_a1B</definedName>
    <definedName name="가격구조그리스자료입">_a1B</definedName>
    <definedName name="가빵" localSheetId="0">#REF!</definedName>
    <definedName name="가빵">#REF!</definedName>
    <definedName name="강" localSheetId="0">{#N/A,#N/A,FALSE,"단축1";#N/A,#N/A,FALSE,"단축2";#N/A,#N/A,FALSE,"단축3";#N/A,#N/A,FALSE,"장축";#N/A,#N/A,FALSE,"4WD"}</definedName>
    <definedName name="강">{#N/A,#N/A,FALSE,"단축1";#N/A,#N/A,FALSE,"단축2";#N/A,#N/A,FALSE,"단축3";#N/A,#N/A,FALSE,"장축";#N/A,#N/A,FALSE,"4WD"}</definedName>
    <definedName name="개발" localSheetId="0">#REF!</definedName>
    <definedName name="개발">#REF!</definedName>
    <definedName name="개선과정" localSheetId="0" hidden="1">{#N/A,#N/A,FALSE,"단축1";#N/A,#N/A,FALSE,"단축2";#N/A,#N/A,FALSE,"단축3";#N/A,#N/A,FALSE,"장축";#N/A,#N/A,FALSE,"4WD"}</definedName>
    <definedName name="개선과정" hidden="1">{#N/A,#N/A,FALSE,"단축1";#N/A,#N/A,FALSE,"단축2";#N/A,#N/A,FALSE,"단축3";#N/A,#N/A,FALSE,"장축";#N/A,#N/A,FALSE,"4WD"}</definedName>
    <definedName name="겟츠백오더" localSheetId="0">_a1B</definedName>
    <definedName name="겟츠백오더">_a1B</definedName>
    <definedName name="겟츠전략안은" localSheetId="0">_a1B</definedName>
    <definedName name="겟츠전략안은">_a1B</definedName>
    <definedName name="겟츠판매부진" localSheetId="0">_a1B</definedName>
    <definedName name="겟츠판매부진">_a1B</definedName>
    <definedName name="겨ㅗ됴ㅛ" localSheetId="0">#REF!</definedName>
    <definedName name="겨ㅗ됴ㅛ">#REF!</definedName>
    <definedName name="계상산" localSheetId="0">#REF!</definedName>
    <definedName name="계상산">#REF!</definedName>
    <definedName name="계승산" localSheetId="0">#REF!</definedName>
    <definedName name="계승산">#REF!</definedName>
    <definedName name="계전산">#REF!</definedName>
    <definedName name="공구">#REF!</definedName>
    <definedName name="광고비품의자료서">#REF!</definedName>
    <definedName name="교재">#REF!</definedName>
    <definedName name="국내abs">#REF!</definedName>
    <definedName name="그" localSheetId="0">_a1B</definedName>
    <definedName name="그">_a1B</definedName>
    <definedName name="그그르" localSheetId="0">{#N/A,#N/A,FALSE,"단축1";#N/A,#N/A,FALSE,"단축2";#N/A,#N/A,FALSE,"단축3";#N/A,#N/A,FALSE,"장축";#N/A,#N/A,FALSE,"4WD"}</definedName>
    <definedName name="그그르">{#N/A,#N/A,FALSE,"단축1";#N/A,#N/A,FALSE,"단축2";#N/A,#N/A,FALSE,"단축3";#N/A,#N/A,FALSE,"장축";#N/A,#N/A,FALSE,"4WD"}</definedName>
    <definedName name="그리스" localSheetId="0">_a1B</definedName>
    <definedName name="그리스">_a1B</definedName>
    <definedName name="그리스01111" localSheetId="0">_a1B</definedName>
    <definedName name="그리스01111">_a1B</definedName>
    <definedName name="그리스2" localSheetId="0">_a1B</definedName>
    <definedName name="그리스2">_a1B</definedName>
    <definedName name="그리스가격구조" localSheetId="0">_a1B</definedName>
    <definedName name="그리스가격구조">_a1B</definedName>
    <definedName name="그리스광고비세부현황" localSheetId="0">_a1B</definedName>
    <definedName name="그리스광고비세부현황">_a1B</definedName>
    <definedName name="그리스국가가가" localSheetId="0">_a1B</definedName>
    <definedName name="그리스국가가가">_a1B</definedName>
    <definedName name="그리스그리기리" localSheetId="0">#REF!</definedName>
    <definedName name="그리스그리기리">#REF!</definedName>
    <definedName name="그리스런" localSheetId="0">_a1B</definedName>
    <definedName name="그리스런">_a1B</definedName>
    <definedName name="그리스런다운" localSheetId="0">_a1B</definedName>
    <definedName name="그리스런다운">_a1B</definedName>
    <definedName name="그리스보고서" localSheetId="0">#REF!</definedName>
    <definedName name="그리스보고서">#REF!</definedName>
    <definedName name="그리스세부내역" localSheetId="0">_a1B</definedName>
    <definedName name="그리스세부내역">_a1B</definedName>
    <definedName name="그리스예산" localSheetId="0">_a1B</definedName>
    <definedName name="그리스예산">_a1B</definedName>
    <definedName name="그리스예상" localSheetId="0">#REF!</definedName>
    <definedName name="그리스예상">#REF!</definedName>
    <definedName name="그리스예상실적" localSheetId="0">_a1B</definedName>
    <definedName name="그리스예상실적">_a1B</definedName>
    <definedName name="그리스지우너비내용" localSheetId="0">#REF!</definedName>
    <definedName name="그리스지우너비내용">#REF!</definedName>
    <definedName name="그리스지원비" localSheetId="0">#REF!</definedName>
    <definedName name="그리스지원비">#REF!</definedName>
    <definedName name="그리스지원비올해" localSheetId="0">#REF!</definedName>
    <definedName name="그리스지원비올해">#REF!</definedName>
    <definedName name="그리스지원비현황" localSheetId="0">_a1B</definedName>
    <definedName name="그리스지원비현황">_a1B</definedName>
    <definedName name="그리스판촉" localSheetId="0">#REF!</definedName>
    <definedName name="그리스판촉">#REF!</definedName>
    <definedName name="그리승켸산현황" localSheetId="0">_a1B</definedName>
    <definedName name="그리승켸산현황">_a1B</definedName>
    <definedName name="근본" localSheetId="0">#REF!</definedName>
    <definedName name="근본">#REF!</definedName>
    <definedName name="금형일정" localSheetId="0">#REF!</definedName>
    <definedName name="금형일정">#REF!</definedName>
    <definedName name="기" localSheetId="0">{#N/A,#N/A,FALSE,"단축1";#N/A,#N/A,FALSE,"단축2";#N/A,#N/A,FALSE,"단축3";#N/A,#N/A,FALSE,"장축";#N/A,#N/A,FALSE,"4WD"}</definedName>
    <definedName name="기">{#N/A,#N/A,FALSE,"단축1";#N/A,#N/A,FALSE,"단축2";#N/A,#N/A,FALSE,"단축3";#N/A,#N/A,FALSE,"장축";#N/A,#N/A,FALSE,"4WD"}</definedName>
    <definedName name="기르시" localSheetId="0">_a1B</definedName>
    <definedName name="기르시">_a1B</definedName>
    <definedName name="기안3">#N/A</definedName>
    <definedName name="기안갑1">#N/A</definedName>
    <definedName name="기안갑2" localSheetId="0">#REF!</definedName>
    <definedName name="기안갑2">#REF!</definedName>
    <definedName name="기안용지" localSheetId="0">#REF!</definedName>
    <definedName name="기안용지">#REF!</definedName>
    <definedName name="기안을1">#N/A</definedName>
    <definedName name="기안첨부" localSheetId="0">#REF!</definedName>
    <definedName name="기안첨부">#REF!</definedName>
    <definedName name="김" localSheetId="0">{#N/A,#N/A,FALSE,"단축1";#N/A,#N/A,FALSE,"단축2";#N/A,#N/A,FALSE,"단축3";#N/A,#N/A,FALSE,"장축";#N/A,#N/A,FALSE,"4WD"}</definedName>
    <definedName name="김">{#N/A,#N/A,FALSE,"단축1";#N/A,#N/A,FALSE,"단축2";#N/A,#N/A,FALSE,"단축3";#N/A,#N/A,FALSE,"장축";#N/A,#N/A,FALSE,"4WD"}</definedName>
    <definedName name="김영" localSheetId="0">{#N/A,#N/A,FALSE,"단축1";#N/A,#N/A,FALSE,"단축2";#N/A,#N/A,FALSE,"단축3";#N/A,#N/A,FALSE,"장축";#N/A,#N/A,FALSE,"4WD"}</definedName>
    <definedName name="김영">{#N/A,#N/A,FALSE,"단축1";#N/A,#N/A,FALSE,"단축2";#N/A,#N/A,FALSE,"단축3";#N/A,#N/A,FALSE,"장축";#N/A,#N/A,FALSE,"4WD"}</definedName>
    <definedName name="김정일" localSheetId="0">#REF!</definedName>
    <definedName name="김정일">#REF!</definedName>
    <definedName name="김차" localSheetId="0">{#N/A,#N/A,FALSE,"단축1";#N/A,#N/A,FALSE,"단축2";#N/A,#N/A,FALSE,"단축3";#N/A,#N/A,FALSE,"장축";#N/A,#N/A,FALSE,"4WD"}</definedName>
    <definedName name="김차">{#N/A,#N/A,FALSE,"단축1";#N/A,#N/A,FALSE,"단축2";#N/A,#N/A,FALSE,"단축3";#N/A,#N/A,FALSE,"장축";#N/A,#N/A,FALSE,"4WD"}</definedName>
    <definedName name="ㄳㄷㄳㄱ" localSheetId="0">#REF!</definedName>
    <definedName name="ㄳㄷㄳㄱ">#REF!</definedName>
    <definedName name="ㄴ" localSheetId="0">#REF!</definedName>
    <definedName name="ㄴ">#REF!</definedName>
    <definedName name="ㄴㄴ" localSheetId="0">[0]!_a1Z,[0]!_a2Z</definedName>
    <definedName name="ㄴㄴ">[0]!_a1Z,[0]!_a2Z</definedName>
    <definedName name="ㄴㄴ.">#N/A</definedName>
    <definedName name="ㄴㄴㄴ" localSheetId="0">#REF!</definedName>
    <definedName name="ㄴㄴㄴ">#REF!</definedName>
    <definedName name="ㄴㄴㄴㄴ">#N/A</definedName>
    <definedName name="ㄴㄴㄹ" localSheetId="0">{#N/A,#N/A,FALSE,"단축1";#N/A,#N/A,FALSE,"단축2";#N/A,#N/A,FALSE,"단축3";#N/A,#N/A,FALSE,"장축";#N/A,#N/A,FALSE,"4WD"}</definedName>
    <definedName name="ㄴㄴㄹ">{#N/A,#N/A,FALSE,"단축1";#N/A,#N/A,FALSE,"단축2";#N/A,#N/A,FALSE,"단축3";#N/A,#N/A,FALSE,"장축";#N/A,#N/A,FALSE,"4WD"}</definedName>
    <definedName name="ㄴㄴㄹ호" localSheetId="0">#REF!</definedName>
    <definedName name="ㄴㄴㄹ호">#REF!</definedName>
    <definedName name="ㄴㄷ더" localSheetId="0">{#N/A,#N/A,FALSE,"단축1";#N/A,#N/A,FALSE,"단축2";#N/A,#N/A,FALSE,"단축3";#N/A,#N/A,FALSE,"장축";#N/A,#N/A,FALSE,"4WD"}</definedName>
    <definedName name="ㄴㄷ더">{#N/A,#N/A,FALSE,"단축1";#N/A,#N/A,FALSE,"단축2";#N/A,#N/A,FALSE,"단축3";#N/A,#N/A,FALSE,"장축";#N/A,#N/A,FALSE,"4WD"}</definedName>
    <definedName name="ㄴㅁㄻ" localSheetId="0">#REF!</definedName>
    <definedName name="ㄴㅁㄻ">#REF!</definedName>
    <definedName name="ㄴㅇ" localSheetId="0">{#N/A,#N/A,FALSE,"단축1";#N/A,#N/A,FALSE,"단축2";#N/A,#N/A,FALSE,"단축3";#N/A,#N/A,FALSE,"장축";#N/A,#N/A,FALSE,"4WD"}</definedName>
    <definedName name="ㄴㅇ">{#N/A,#N/A,FALSE,"단축1";#N/A,#N/A,FALSE,"단축2";#N/A,#N/A,FALSE,"단축3";#N/A,#N/A,FALSE,"장축";#N/A,#N/A,FALSE,"4WD"}</definedName>
    <definedName name="ㄴㅇㄴㅇ">#N/A</definedName>
    <definedName name="ㄴㅇㄹ" localSheetId="0">{#N/A,#N/A,FALSE,"단축1";#N/A,#N/A,FALSE,"단축2";#N/A,#N/A,FALSE,"단축3";#N/A,#N/A,FALSE,"장축";#N/A,#N/A,FALSE,"4WD"}</definedName>
    <definedName name="ㄴㅇㄹ">{#N/A,#N/A,FALSE,"단축1";#N/A,#N/A,FALSE,"단축2";#N/A,#N/A,FALSE,"단축3";#N/A,#N/A,FALSE,"장축";#N/A,#N/A,FALSE,"4WD"}</definedName>
    <definedName name="ㄴㅇㄹㄹ" localSheetId="0">{#N/A,#N/A,FALSE,"단축1";#N/A,#N/A,FALSE,"단축2";#N/A,#N/A,FALSE,"단축3";#N/A,#N/A,FALSE,"장축";#N/A,#N/A,FALSE,"4WD"}</definedName>
    <definedName name="ㄴㅇㄹㄹ">{#N/A,#N/A,FALSE,"단축1";#N/A,#N/A,FALSE,"단축2";#N/A,#N/A,FALSE,"단축3";#N/A,#N/A,FALSE,"장축";#N/A,#N/A,FALSE,"4WD"}</definedName>
    <definedName name="ㄴㅋ" localSheetId="0">{#N/A,#N/A,FALSE,"단축1";#N/A,#N/A,FALSE,"단축2";#N/A,#N/A,FALSE,"단축3";#N/A,#N/A,FALSE,"장축";#N/A,#N/A,FALSE,"4WD"}</definedName>
    <definedName name="ㄴㅋ">{#N/A,#N/A,FALSE,"단축1";#N/A,#N/A,FALSE,"단축2";#N/A,#N/A,FALSE,"단축3";#N/A,#N/A,FALSE,"장축";#N/A,#N/A,FALSE,"4WD"}</definedName>
    <definedName name="나나" localSheetId="0">{#N/A,#N/A,FALSE,"단축1";#N/A,#N/A,FALSE,"단축2";#N/A,#N/A,FALSE,"단축3";#N/A,#N/A,FALSE,"장축";#N/A,#N/A,FALSE,"4WD"}</definedName>
    <definedName name="나나">{#N/A,#N/A,FALSE,"단축1";#N/A,#N/A,FALSE,"단축2";#N/A,#N/A,FALSE,"단축3";#N/A,#N/A,FALSE,"장축";#N/A,#N/A,FALSE,"4WD"}</definedName>
    <definedName name="나라아랑">#N/A</definedName>
    <definedName name="남규석" localSheetId="0">#REF!</definedName>
    <definedName name="남규석">#REF!</definedName>
    <definedName name="남아공인원" localSheetId="0">#REF!</definedName>
    <definedName name="남아공인원">#REF!</definedName>
    <definedName name="내수출2" localSheetId="0">#REF!</definedName>
    <definedName name="내수출2">#REF!</definedName>
    <definedName name="넌">#REF!</definedName>
    <definedName name="네환율">#REF!</definedName>
    <definedName name="노환율">#REF!</definedName>
    <definedName name="뉴1">#REF!</definedName>
    <definedName name="니우지이빈" localSheetId="0">_a1B</definedName>
    <definedName name="니우지이빈">_a1B</definedName>
    <definedName name="ㄷ" localSheetId="0">#REF!</definedName>
    <definedName name="ㄷ">#REF!</definedName>
    <definedName name="ㄷㄱ" localSheetId="0">#REF!</definedName>
    <definedName name="ㄷㄱ">#REF!</definedName>
    <definedName name="ㄷㄷㄱㄷㄱㄷ" localSheetId="0">#REF!</definedName>
    <definedName name="ㄷㄷㄱㄷㄱㄷ">#REF!</definedName>
    <definedName name="ㄷㅅㄱㅂㅈㄷ">#REF!</definedName>
    <definedName name="ㄷㅈㄷㅈ">#REF!</definedName>
    <definedName name="달러">#REF!</definedName>
    <definedName name="달러비용">#REF!</definedName>
    <definedName name="담당업무">#REF!</definedName>
    <definedName name="대리점계획2" localSheetId="0">_a1B</definedName>
    <definedName name="대리점계획2">_a1B</definedName>
    <definedName name="대리점안" localSheetId="0">_a1B</definedName>
    <definedName name="대리점안">_a1B</definedName>
    <definedName name="대리점지원비최종" localSheetId="0">_a1B</definedName>
    <definedName name="대리점지원비최종">_a1B</definedName>
    <definedName name="대림PL" localSheetId="0">#REF!</definedName>
    <definedName name="대림PL">#REF!</definedName>
    <definedName name="대응방안" localSheetId="0">_a1B</definedName>
    <definedName name="대응방안">_a1B</definedName>
    <definedName name="대환율" localSheetId="0">#REF!</definedName>
    <definedName name="대환율">#REF!</definedName>
    <definedName name="대회" localSheetId="0">#REF!</definedName>
    <definedName name="대회">#REF!</definedName>
    <definedName name="댜ㅑ뎍" localSheetId="0">#REF!</definedName>
    <definedName name="댜ㅑ뎍">#REF!</definedName>
    <definedName name="독">#REF!</definedName>
    <definedName name="독환율">#REF!</definedName>
    <definedName name="동양종금">#REF!</definedName>
    <definedName name="됻">#REF!</definedName>
    <definedName name="ㄹㄴㅇㅇㅇ">#N/A</definedName>
    <definedName name="ㄹ나ㅓㅇ렁ㅎ" localSheetId="0">#REF!</definedName>
    <definedName name="ㄹ나ㅓㅇ렁ㅎ">#REF!</definedName>
    <definedName name="ㄹㄹㅇ" localSheetId="0">{#N/A,#N/A,FALSE,"단축1";#N/A,#N/A,FALSE,"단축2";#N/A,#N/A,FALSE,"단축3";#N/A,#N/A,FALSE,"장축";#N/A,#N/A,FALSE,"4WD"}</definedName>
    <definedName name="ㄹㄹㅇ">{#N/A,#N/A,FALSE,"단축1";#N/A,#N/A,FALSE,"단축2";#N/A,#N/A,FALSE,"단축3";#N/A,#N/A,FALSE,"장축";#N/A,#N/A,FALSE,"4WD"}</definedName>
    <definedName name="ㄹㅇㄴ">#N/A</definedName>
    <definedName name="ㄹㅇㄹㄴㅇㅁ" localSheetId="0">{#N/A,#N/A,FALSE,"단축1";#N/A,#N/A,FALSE,"단축2";#N/A,#N/A,FALSE,"단축3";#N/A,#N/A,FALSE,"장축";#N/A,#N/A,FALSE,"4WD"}</definedName>
    <definedName name="ㄹㅇㄹㄴㅇㅁ">{#N/A,#N/A,FALSE,"단축1";#N/A,#N/A,FALSE,"단축2";#N/A,#N/A,FALSE,"단축3";#N/A,#N/A,FALSE,"장축";#N/A,#N/A,FALSE,"4WD"}</definedName>
    <definedName name="ㄹㅇㅎㅇㅁㄴㄹ호" localSheetId="0">#REF!</definedName>
    <definedName name="ㄹㅇㅎㅇㅁㄴㄹ호">#REF!</definedName>
    <definedName name="ㄹ아ㅏㄹㅇ" localSheetId="0">#REF!</definedName>
    <definedName name="ㄹ아ㅏㄹㅇ">#REF!</definedName>
    <definedName name="라닌" localSheetId="0">#REF!</definedName>
    <definedName name="라닌">#REF!</definedName>
    <definedName name="라아랑리" localSheetId="0">_a1B</definedName>
    <definedName name="라아랑리">_a1B</definedName>
    <definedName name="라아ㅓ랑ㄹ" localSheetId="0">_a1B</definedName>
    <definedName name="라아ㅓ랑ㄹ">_a1B</definedName>
    <definedName name="란디이ㅣㅣ니" localSheetId="0">_a1B</definedName>
    <definedName name="란디이ㅣㅣ니">_a1B</definedName>
    <definedName name="런기릐긔리" localSheetId="0">_a1B</definedName>
    <definedName name="런기릐긔리">_a1B</definedName>
    <definedName name="런다아우" localSheetId="0">_a1B</definedName>
    <definedName name="런다아우">_a1B</definedName>
    <definedName name="런다운11월말" localSheetId="0">_a1B</definedName>
    <definedName name="런다운11월말">_a1B</definedName>
    <definedName name="런다운2" localSheetId="0">_a1B</definedName>
    <definedName name="런다운2">_a1B</definedName>
    <definedName name="런다운22" localSheetId="0">_a1B</definedName>
    <definedName name="런다운22">_a1B</definedName>
    <definedName name="런다운222" localSheetId="0">_a1B</definedName>
    <definedName name="런다운222">_a1B</definedName>
    <definedName name="런다운22223" localSheetId="0">_a1B</definedName>
    <definedName name="런다운22223">_a1B</definedName>
    <definedName name="런다운그리스" localSheetId="0">_a1B</definedName>
    <definedName name="런다운그리스">_a1B</definedName>
    <definedName name="런다운대리점" localSheetId="0">_a1B</definedName>
    <definedName name="런다운대리점">_a1B</definedName>
    <definedName name="런다운런다운" localSheetId="0">_a1B</definedName>
    <definedName name="런다운런다운">_a1B</definedName>
    <definedName name="런다운몰타" localSheetId="0">_a1B</definedName>
    <definedName name="런다운몰타">_a1B</definedName>
    <definedName name="런다운배정안" localSheetId="0">_a1B</definedName>
    <definedName name="런다운배정안">_a1B</definedName>
    <definedName name="런다운세부" localSheetId="0">_a1B</definedName>
    <definedName name="런다운세부">_a1B</definedName>
    <definedName name="런다운세부내겨" localSheetId="0">_a1B</definedName>
    <definedName name="런다운세부내겨">_a1B</definedName>
    <definedName name="런다운옴라낟" localSheetId="0">_a1B</definedName>
    <definedName name="런다운옴라낟">_a1B</definedName>
    <definedName name="런다운우우우웅" localSheetId="0">#REF!</definedName>
    <definedName name="런다운우우우웅">#REF!</definedName>
    <definedName name="런다운운" localSheetId="0">_a1B</definedName>
    <definedName name="런다운운">_a1B</definedName>
    <definedName name="런다운이빈다" localSheetId="0">_a1B</definedName>
    <definedName name="런다운이빈다">_a1B</definedName>
    <definedName name="런다운입니다" localSheetId="0">_a1B</definedName>
    <definedName name="런다운입니다">_a1B</definedName>
    <definedName name="런다운표" localSheetId="0">#REF!</definedName>
    <definedName name="런다운표">#REF!</definedName>
    <definedName name="런다욵러나단" localSheetId="0">_a1B</definedName>
    <definedName name="런다욵러나단">_a1B</definedName>
    <definedName name="런대" localSheetId="0">_a1B</definedName>
    <definedName name="런대">_a1B</definedName>
    <definedName name="런럴너런닐" localSheetId="0">_a1B</definedName>
    <definedName name="런럴너런닐">_a1B</definedName>
    <definedName name="런리이라나러나" localSheetId="0">_a1B</definedName>
    <definedName name="런리이라나러나">_a1B</definedName>
    <definedName name="런이태리" localSheetId="0">_a1B</definedName>
    <definedName name="런이태리">_a1B</definedName>
    <definedName name="런타우너란러나러날" localSheetId="0">_a1B</definedName>
    <definedName name="런타우너란러나러날">_a1B</definedName>
    <definedName name="럴러러너란" localSheetId="0">_a1B</definedName>
    <definedName name="럴러러너란">_a1B</definedName>
    <definedName name="럴런" localSheetId="0">_a1B</definedName>
    <definedName name="럴런">_a1B</definedName>
    <definedName name="럴런런ㄹ아라ㅓㄹ" localSheetId="0">_a1B</definedName>
    <definedName name="럴런런ㄹ아라ㅓㄹ">_a1B</definedName>
    <definedName name="럴럴러러러러러ㅓㄹ" localSheetId="0">_a1B</definedName>
    <definedName name="럴럴러러러러러ㅓㄹ">_a1B</definedName>
    <definedName name="리" localSheetId="0" hidden="1">{#N/A,#N/A,FALSE,"단축1";#N/A,#N/A,FALSE,"단축2";#N/A,#N/A,FALSE,"단축3";#N/A,#N/A,FALSE,"장축";#N/A,#N/A,FALSE,"4WD"}</definedName>
    <definedName name="리" hidden="1">{#N/A,#N/A,FALSE,"단축1";#N/A,#N/A,FALSE,"단축2";#N/A,#N/A,FALSE,"단축3";#N/A,#N/A,FALSE,"장축";#N/A,#N/A,FALSE,"4WD"}</definedName>
    <definedName name="ㄻㄴ" localSheetId="0">{#N/A,#N/A,FALSE,"단축1";#N/A,#N/A,FALSE,"단축2";#N/A,#N/A,FALSE,"단축3";#N/A,#N/A,FALSE,"장축";#N/A,#N/A,FALSE,"4WD"}</definedName>
    <definedName name="ㄻㄴ">{#N/A,#N/A,FALSE,"단축1";#N/A,#N/A,FALSE,"단축2";#N/A,#N/A,FALSE,"단축3";#N/A,#N/A,FALSE,"장축";#N/A,#N/A,FALSE,"4WD"}</definedName>
    <definedName name="ㄼㅂㅂㅂ">#N/A</definedName>
    <definedName name="ㅀㄷㅇㅎ" localSheetId="0">#REF!</definedName>
    <definedName name="ㅀㄷㅇㅎ">#REF!</definedName>
    <definedName name="ㅁ01" localSheetId="0">#REF!</definedName>
    <definedName name="ㅁ01">#REF!</definedName>
    <definedName name="ㅁ1430" localSheetId="0">#REF!</definedName>
    <definedName name="ㅁ1430">#REF!</definedName>
    <definedName name="ㅁㄴㅁㄴ">#REF!</definedName>
    <definedName name="ㅁㄴㅁㄴㅁ">#REF!</definedName>
    <definedName name="ㅁㄴㅇㄴㅁ">#REF!</definedName>
    <definedName name="ㅁㄴㅇㄹ">#REF!</definedName>
    <definedName name="ㅁㄴㅇㄹㅇㅁㄴㄹ" localSheetId="0">{#N/A,#N/A,FALSE,"단축1";#N/A,#N/A,FALSE,"단축2";#N/A,#N/A,FALSE,"단축3";#N/A,#N/A,FALSE,"장축";#N/A,#N/A,FALSE,"4WD"}</definedName>
    <definedName name="ㅁㄴㅇㄹㅇㅁㄴㄹ">{#N/A,#N/A,FALSE,"단축1";#N/A,#N/A,FALSE,"단축2";#N/A,#N/A,FALSE,"단축3";#N/A,#N/A,FALSE,"장축";#N/A,#N/A,FALSE,"4WD"}</definedName>
    <definedName name="ㅁㄴㅇㅁㅂㄱ" localSheetId="0">#REF!</definedName>
    <definedName name="ㅁㄴㅇㅁㅂㄱ">#REF!</definedName>
    <definedName name="ㅁㄴㅇㅎㅁㄶ" localSheetId="0">#REF!</definedName>
    <definedName name="ㅁㄴㅇㅎㅁㄶ">#REF!</definedName>
    <definedName name="ㅁㄹ" localSheetId="0">{#N/A,#N/A,FALSE,"단축1";#N/A,#N/A,FALSE,"단축2";#N/A,#N/A,FALSE,"단축3";#N/A,#N/A,FALSE,"장축";#N/A,#N/A,FALSE,"4WD"}</definedName>
    <definedName name="ㅁㄹ">{#N/A,#N/A,FALSE,"단축1";#N/A,#N/A,FALSE,"단축2";#N/A,#N/A,FALSE,"단축3";#N/A,#N/A,FALSE,"장축";#N/A,#N/A,FALSE,"4WD"}</definedName>
    <definedName name="ㅁㄹㅇㄶㅇㄹㄴ호하ㅡㅗㅓㅏ" localSheetId="0">#REF!</definedName>
    <definedName name="ㅁㄹㅇㄶㅇㄹㄴ호하ㅡㅗㅓㅏ">#REF!</definedName>
    <definedName name="ㅁ롷ㄷㄱ" localSheetId="0">#REF!</definedName>
    <definedName name="ㅁ롷ㄷㄱ">#REF!</definedName>
    <definedName name="ㅁㅀㅁㄶ" localSheetId="0">#REF!</definedName>
    <definedName name="ㅁㅀㅁㄶ">#REF!</definedName>
    <definedName name="ㅁㅀㅁㅎ">#REF!</definedName>
    <definedName name="ㅁㅁ">#REF!</definedName>
    <definedName name="ㅁㅁㄹ">#REF!</definedName>
    <definedName name="ㅁㅇㄹ" localSheetId="0">{#N/A,#N/A,FALSE,"단축1";#N/A,#N/A,FALSE,"단축2";#N/A,#N/A,FALSE,"단축3";#N/A,#N/A,FALSE,"장축";#N/A,#N/A,FALSE,"4WD"}</definedName>
    <definedName name="ㅁㅇㄹ">{#N/A,#N/A,FALSE,"단축1";#N/A,#N/A,FALSE,"단축2";#N/A,#N/A,FALSE,"단축3";#N/A,#N/A,FALSE,"장축";#N/A,#N/A,FALSE,"4WD"}</definedName>
    <definedName name="ㅁㅇㅁ" localSheetId="0">#REF!</definedName>
    <definedName name="ㅁㅇㅁ">#REF!</definedName>
    <definedName name="만" localSheetId="0">#REF!</definedName>
    <definedName name="만">#REF!</definedName>
    <definedName name="말라" localSheetId="0">{#N/A,#N/A,FALSE,"단축1";#N/A,#N/A,FALSE,"단축2";#N/A,#N/A,FALSE,"단축3";#N/A,#N/A,FALSE,"장축";#N/A,#N/A,FALSE,"4WD"}</definedName>
    <definedName name="말라">{#N/A,#N/A,FALSE,"단축1";#N/A,#N/A,FALSE,"단축2";#N/A,#N/A,FALSE,"단축3";#N/A,#N/A,FALSE,"장축";#N/A,#N/A,FALSE,"4WD"}</definedName>
    <definedName name="말타" localSheetId="0">{#N/A,#N/A,FALSE,"단축1";#N/A,#N/A,FALSE,"단축2";#N/A,#N/A,FALSE,"단축3";#N/A,#N/A,FALSE,"장축";#N/A,#N/A,FALSE,"4WD"}</definedName>
    <definedName name="말타">{#N/A,#N/A,FALSE,"단축1";#N/A,#N/A,FALSE,"단축2";#N/A,#N/A,FALSE,"단축3";#N/A,#N/A,FALSE,"장축";#N/A,#N/A,FALSE,"4WD"}</definedName>
    <definedName name="머머머머머머머" localSheetId="0">{#N/A,#N/A,FALSE,"단축1";#N/A,#N/A,FALSE,"단축2";#N/A,#N/A,FALSE,"단축3";#N/A,#N/A,FALSE,"장축";#N/A,#N/A,FALSE,"4WD"}</definedName>
    <definedName name="머머머머머머머">{#N/A,#N/A,FALSE,"단축1";#N/A,#N/A,FALSE,"단축2";#N/A,#N/A,FALSE,"단축3";#N/A,#N/A,FALSE,"장축";#N/A,#N/A,FALSE,"4WD"}</definedName>
    <definedName name="메판순위" localSheetId="0">#REF!</definedName>
    <definedName name="메판순위">#REF!</definedName>
    <definedName name="모" localSheetId="0">#REF!</definedName>
    <definedName name="모">#REF!</definedName>
    <definedName name="모델별" localSheetId="0">{#N/A,#N/A,FALSE,"단축1";#N/A,#N/A,FALSE,"단축2";#N/A,#N/A,FALSE,"단축3";#N/A,#N/A,FALSE,"장축";#N/A,#N/A,FALSE,"4WD"}</definedName>
    <definedName name="모델별">{#N/A,#N/A,FALSE,"단축1";#N/A,#N/A,FALSE,"단축2";#N/A,#N/A,FALSE,"단축3";#N/A,#N/A,FALSE,"장축";#N/A,#N/A,FALSE,"4WD"}</definedName>
    <definedName name="모랑롸오마노라아왕ㄹ" localSheetId="0">#REF!</definedName>
    <definedName name="모랑롸오마노라아왕ㄹ">#REF!</definedName>
    <definedName name="모미ㅣ리" localSheetId="0">_a1B</definedName>
    <definedName name="모미ㅣ리">_a1B</definedName>
    <definedName name="모실" localSheetId="0">#REF!</definedName>
    <definedName name="모실">#REF!</definedName>
    <definedName name="목차2" localSheetId="0">#REF!</definedName>
    <definedName name="목차2">#REF!</definedName>
    <definedName name="몰ㅋ" localSheetId="0">_a1B</definedName>
    <definedName name="몰ㅋ">_a1B</definedName>
    <definedName name="몰타" localSheetId="0">{#N/A,#N/A,FALSE,"단축1";#N/A,#N/A,FALSE,"단축2";#N/A,#N/A,FALSE,"단축3";#N/A,#N/A,FALSE,"장축";#N/A,#N/A,FALSE,"4WD"}</definedName>
    <definedName name="몰타">{#N/A,#N/A,FALSE,"단축1";#N/A,#N/A,FALSE,"단축2";#N/A,#N/A,FALSE,"단축3";#N/A,#N/A,FALSE,"장축";#N/A,#N/A,FALSE,"4WD"}</definedName>
    <definedName name="몰타3" localSheetId="0">_a1B</definedName>
    <definedName name="몰타3">_a1B</definedName>
    <definedName name="몰타국가라고고" localSheetId="0">_a1B</definedName>
    <definedName name="몰타국가라고고">_a1B</definedName>
    <definedName name="몰타라고" localSheetId="0">_a1B</definedName>
    <definedName name="몰타라고">_a1B</definedName>
    <definedName name="몰타라고료" localSheetId="0">_a1B</definedName>
    <definedName name="몰타라고료">_a1B</definedName>
    <definedName name="몰타런다운양식카피" localSheetId="0">_a1B</definedName>
    <definedName name="몰타런다운양식카피">_a1B</definedName>
    <definedName name="몰타몰타몰타" localSheetId="0">_a1B</definedName>
    <definedName name="몰타몰타몰타">_a1B</definedName>
    <definedName name="몰타몰탐로타" localSheetId="0">_a1B</definedName>
    <definedName name="몰타몰탐로타">_a1B</definedName>
    <definedName name="몰타세부내경" localSheetId="0">_a1B</definedName>
    <definedName name="몰타세부내경">_a1B</definedName>
    <definedName name="몰타세부예상입니다" localSheetId="0">_a1B</definedName>
    <definedName name="몰타세부예상입니다">_a1B</definedName>
    <definedName name="몰타예상표" localSheetId="0">_a1B</definedName>
    <definedName name="몰타예상표">_a1B</definedName>
    <definedName name="몰타입니다" localSheetId="0">_a1B</definedName>
    <definedName name="몰타입니다">_a1B</definedName>
    <definedName name="몰타지원배" localSheetId="0">#REF!</definedName>
    <definedName name="몰타지원배">#REF!</definedName>
    <definedName name="몰타지원비" localSheetId="0">#REF!</definedName>
    <definedName name="몰타지원비">#REF!</definedName>
    <definedName name="몰타지원비예상현홍" localSheetId="0">[0]!_a1O,[0]!_a2O</definedName>
    <definedName name="몰타지원비예상현홍">[0]!_a1O,[0]!_a2O</definedName>
    <definedName name="몰타지원비현황입니다" localSheetId="0">#REF!</definedName>
    <definedName name="몰타지원비현황입니다">#REF!</definedName>
    <definedName name="몰타타나나나나나나나나ㅏ나나나난" localSheetId="0">_a1B</definedName>
    <definedName name="몰타타나나나나나나나나ㅏ나나나난">_a1B</definedName>
    <definedName name="몰타판촉방안" localSheetId="0">_a1B</definedName>
    <definedName name="몰타판촉방안">_a1B</definedName>
    <definedName name="몰탕사니아안" localSheetId="0">_a1B</definedName>
    <definedName name="몰탕사니아안">_a1B</definedName>
    <definedName name="미" localSheetId="0">#REF!</definedName>
    <definedName name="미">#REF!</definedName>
    <definedName name="미나미나" localSheetId="0">{#N/A,#N/A,FALSE,"단축1";#N/A,#N/A,FALSE,"단축2";#N/A,#N/A,FALSE,"단축3";#N/A,#N/A,FALSE,"장축";#N/A,#N/A,FALSE,"4WD"}</definedName>
    <definedName name="미나미나">{#N/A,#N/A,FALSE,"단축1";#N/A,#N/A,FALSE,"단축2";#N/A,#N/A,FALSE,"단축3";#N/A,#N/A,FALSE,"장축";#N/A,#N/A,FALSE,"4WD"}</definedName>
    <definedName name="미라" localSheetId="0">#REF!</definedName>
    <definedName name="미라">#REF!</definedName>
    <definedName name="미미미미" localSheetId="0">#REF!</definedName>
    <definedName name="미미미미">#REF!</definedName>
    <definedName name="미미미미라" localSheetId="0">{#N/A,#N/A,FALSE,"단축1";#N/A,#N/A,FALSE,"단축2";#N/A,#N/A,FALSE,"단축3";#N/A,#N/A,FALSE,"장축";#N/A,#N/A,FALSE,"4WD"}</definedName>
    <definedName name="미미미미라">{#N/A,#N/A,FALSE,"단축1";#N/A,#N/A,FALSE,"단축2";#N/A,#N/A,FALSE,"단축3";#N/A,#N/A,FALSE,"장축";#N/A,#N/A,FALSE,"4WD"}</definedName>
    <definedName name="미환율" localSheetId="0">#REF!</definedName>
    <definedName name="미환율">#REF!</definedName>
    <definedName name="밋션별" localSheetId="0">#REF!</definedName>
    <definedName name="밋션별">#REF!</definedName>
    <definedName name="ㅂ" localSheetId="0">#REF!</definedName>
    <definedName name="ㅂ">#REF!</definedName>
    <definedName name="ㅂㅂ">#REF!</definedName>
    <definedName name="ㅂㅂㅂㅂ">#N/A</definedName>
    <definedName name="ㅂㅂㅂㅂㅂㅂㅂ" localSheetId="0">#REF!</definedName>
    <definedName name="ㅂㅂㅂㅂㅂㅂㅂ">#REF!</definedName>
    <definedName name="ㅂㅂㅂㅈㅈ" localSheetId="0">#REF!</definedName>
    <definedName name="ㅂㅂㅂㅈㅈ">#REF!</definedName>
    <definedName name="ㅂㅈㅂㅈ">#N/A</definedName>
    <definedName name="박상" localSheetId="0">#REF!</definedName>
    <definedName name="박상">#REF!</definedName>
    <definedName name="발" localSheetId="0">#REF!</definedName>
    <definedName name="발">#REF!</definedName>
    <definedName name="방청c" localSheetId="0">#REF!</definedName>
    <definedName name="방청c">#REF!</definedName>
    <definedName name="배정안" localSheetId="0">_a1B</definedName>
    <definedName name="배정안">_a1B</definedName>
    <definedName name="버스팀" localSheetId="0">#REF!</definedName>
    <definedName name="버스팀">#REF!</definedName>
    <definedName name="벗" localSheetId="0">#REF!</definedName>
    <definedName name="벗">#REF!</definedName>
    <definedName name="벨2" localSheetId="0">#REF!</definedName>
    <definedName name="벨2">#REF!</definedName>
    <definedName name="벨투">#REF!</definedName>
    <definedName name="벨환율">#REF!</definedName>
    <definedName name="변경">#REF!</definedName>
    <definedName name="변경범위">#REF!</definedName>
    <definedName name="변경범위3">#REF!</definedName>
    <definedName name="보고용" localSheetId="0">#REF!,#REF!,#REF!,#REF!,#REF!,#REF!,#REF!,#REF!,#REF!,#REF!,#REF!,#REF!,#REF!</definedName>
    <definedName name="보고용">#REF!,#REF!,#REF!,#REF!,#REF!,#REF!,#REF!,#REF!,#REF!,#REF!,#REF!,#REF!,#REF!</definedName>
    <definedName name="보고품의" localSheetId="0">#REF!</definedName>
    <definedName name="보고품의">#REF!</definedName>
    <definedName name="보몬인" localSheetId="0">_a1B</definedName>
    <definedName name="보몬인">_a1B</definedName>
    <definedName name="본문" localSheetId="0">_a1B</definedName>
    <definedName name="본문">_a1B</definedName>
    <definedName name="본문3" localSheetId="0">_a1B</definedName>
    <definedName name="본문3">_a1B</definedName>
    <definedName name="본문4" localSheetId="0">_a1B</definedName>
    <definedName name="본문4">_a1B</definedName>
    <definedName name="본문ㅁ이길" localSheetId="0">_a1B</definedName>
    <definedName name="본문ㅁ이길">_a1B</definedName>
    <definedName name="본문이지요" localSheetId="0">_a1B</definedName>
    <definedName name="본문이지요">_a1B</definedName>
    <definedName name="본문입니다" localSheetId="0">_a1B</definedName>
    <definedName name="본문입니다">_a1B</definedName>
    <definedName name="본문자료" localSheetId="0">_a1B</definedName>
    <definedName name="본문자료">_a1B</definedName>
    <definedName name="본문작성" localSheetId="0">_a1B</definedName>
    <definedName name="본문작성">_a1B</definedName>
    <definedName name="본문판매" localSheetId="0">_a1B</definedName>
    <definedName name="본문판매">_a1B</definedName>
    <definedName name="본뭅" localSheetId="0">_a1B</definedName>
    <definedName name="본뭅">_a1B</definedName>
    <definedName name="본부" localSheetId="0">_a1B</definedName>
    <definedName name="본부">_a1B</definedName>
    <definedName name="본부목표계" localSheetId="0">#REF!</definedName>
    <definedName name="본부목표계">#REF!</definedName>
    <definedName name="부서">#N/A</definedName>
    <definedName name="부서교육계" localSheetId="0">#REF!</definedName>
    <definedName name="부서교육계">#REF!</definedName>
    <definedName name="부서별예산" localSheetId="0">#REF!</definedName>
    <definedName name="부서별예산">#REF!</definedName>
    <definedName name="분" localSheetId="0">{#N/A,#N/A,FALSE,"단축1";#N/A,#N/A,FALSE,"단축2";#N/A,#N/A,FALSE,"단축3";#N/A,#N/A,FALSE,"장축";#N/A,#N/A,FALSE,"4WD"}</definedName>
    <definedName name="분">{#N/A,#N/A,FALSE,"단축1";#N/A,#N/A,FALSE,"단축2";#N/A,#N/A,FALSE,"단축3";#N/A,#N/A,FALSE,"장축";#N/A,#N/A,FALSE,"4WD"}</definedName>
    <definedName name="비교111" localSheetId="0">#REF!</definedName>
    <definedName name="비교111">#REF!</definedName>
    <definedName name="비교A" localSheetId="0">#REF!</definedName>
    <definedName name="비교A">#REF!</definedName>
    <definedName name="비비비비" localSheetId="0">#REF!</definedName>
    <definedName name="비비비비">#REF!</definedName>
    <definedName name="ㅅ">#REF!</definedName>
    <definedName name="사삳가사사사사사사ㅏ사사">#REF!</definedName>
    <definedName name="사양">#REF!</definedName>
    <definedName name="사양안" localSheetId="0" hidden="1">{#N/A,#N/A,FALSE,"단축1";#N/A,#N/A,FALSE,"단축2";#N/A,#N/A,FALSE,"단축3";#N/A,#N/A,FALSE,"장축";#N/A,#N/A,FALSE,"4WD"}</definedName>
    <definedName name="사양안" hidden="1">{#N/A,#N/A,FALSE,"단축1";#N/A,#N/A,FALSE,"단축2";#N/A,#N/A,FALSE,"단축3";#N/A,#N/A,FALSE,"장축";#N/A,#N/A,FALSE,"4WD"}</definedName>
    <definedName name="사업투자" localSheetId="0">#REF!</definedName>
    <definedName name="사업투자">#REF!</definedName>
    <definedName name="사업투자1" localSheetId="0">#REF!</definedName>
    <definedName name="사업투자1">#REF!</definedName>
    <definedName name="산업수요" localSheetId="0">#REF!</definedName>
    <definedName name="산업수요">#REF!</definedName>
    <definedName name="산업수요2" localSheetId="0" hidden="1">{#N/A,#N/A,FALSE,"단축1";#N/A,#N/A,FALSE,"단축2";#N/A,#N/A,FALSE,"단축3";#N/A,#N/A,FALSE,"장축";#N/A,#N/A,FALSE,"4WD"}</definedName>
    <definedName name="산업수요2" hidden="1">{#N/A,#N/A,FALSE,"단축1";#N/A,#N/A,FALSE,"단축2";#N/A,#N/A,FALSE,"단축3";#N/A,#N/A,FALSE,"장축";#N/A,#N/A,FALSE,"4WD"}</definedName>
    <definedName name="산업수요및현대판매" localSheetId="0">#REF!</definedName>
    <definedName name="산업수요및현대판매">#REF!</definedName>
    <definedName name="상곤" localSheetId="0">{#N/A,#N/A,FALSE,"단축1";#N/A,#N/A,FALSE,"단축2";#N/A,#N/A,FALSE,"단축3";#N/A,#N/A,FALSE,"장축";#N/A,#N/A,FALSE,"4WD"}</definedName>
    <definedName name="상곤">{#N/A,#N/A,FALSE,"단축1";#N/A,#N/A,FALSE,"단축2";#N/A,#N/A,FALSE,"단축3";#N/A,#N/A,FALSE,"장축";#N/A,#N/A,FALSE,"4WD"}</definedName>
    <definedName name="상곤2" localSheetId="0">{#N/A,#N/A,FALSE,"단축1";#N/A,#N/A,FALSE,"단축2";#N/A,#N/A,FALSE,"단축3";#N/A,#N/A,FALSE,"장축";#N/A,#N/A,FALSE,"4WD"}</definedName>
    <definedName name="상곤2">{#N/A,#N/A,FALSE,"단축1";#N/A,#N/A,FALSE,"단축2";#N/A,#N/A,FALSE,"단축3";#N/A,#N/A,FALSE,"장축";#N/A,#N/A,FALSE,"4WD"}</definedName>
    <definedName name="상곤3" localSheetId="0">{#N/A,#N/A,FALSE,"단축1";#N/A,#N/A,FALSE,"단축2";#N/A,#N/A,FALSE,"단축3";#N/A,#N/A,FALSE,"장축";#N/A,#N/A,FALSE,"4WD"}</definedName>
    <definedName name="상곤3">{#N/A,#N/A,FALSE,"단축1";#N/A,#N/A,FALSE,"단축2";#N/A,#N/A,FALSE,"단축3";#N/A,#N/A,FALSE,"장축";#N/A,#N/A,FALSE,"4WD"}</definedName>
    <definedName name="상곤4" localSheetId="0">{#N/A,#N/A,FALSE,"단축1";#N/A,#N/A,FALSE,"단축2";#N/A,#N/A,FALSE,"단축3";#N/A,#N/A,FALSE,"장축";#N/A,#N/A,FALSE,"4WD"}</definedName>
    <definedName name="상곤4">{#N/A,#N/A,FALSE,"단축1";#N/A,#N/A,FALSE,"단축2";#N/A,#N/A,FALSE,"단축3";#N/A,#N/A,FALSE,"장축";#N/A,#N/A,FALSE,"4WD"}</definedName>
    <definedName name="상곤5" localSheetId="0">{#N/A,#N/A,FALSE,"단축1";#N/A,#N/A,FALSE,"단축2";#N/A,#N/A,FALSE,"단축3";#N/A,#N/A,FALSE,"장축";#N/A,#N/A,FALSE,"4WD"}</definedName>
    <definedName name="상곤5">{#N/A,#N/A,FALSE,"단축1";#N/A,#N/A,FALSE,"단축2";#N/A,#N/A,FALSE,"단축3";#N/A,#N/A,FALSE,"장축";#N/A,#N/A,FALSE,"4WD"}</definedName>
    <definedName name="상반기" localSheetId="0" hidden="1">{#N/A,#N/A,FALSE,"단축1";#N/A,#N/A,FALSE,"단축2";#N/A,#N/A,FALSE,"단축3";#N/A,#N/A,FALSE,"장축";#N/A,#N/A,FALSE,"4WD"}</definedName>
    <definedName name="상반기" hidden="1">{#N/A,#N/A,FALSE,"단축1";#N/A,#N/A,FALSE,"단축2";#N/A,#N/A,FALSE,"단축3";#N/A,#N/A,FALSE,"장축";#N/A,#N/A,FALSE,"4WD"}</definedName>
    <definedName name="상반기예상실적" localSheetId="0">{#N/A,#N/A,FALSE,"단축1";#N/A,#N/A,FALSE,"단축2";#N/A,#N/A,FALSE,"단축3";#N/A,#N/A,FALSE,"장축";#N/A,#N/A,FALSE,"4WD"}</definedName>
    <definedName name="상반기예상실적">{#N/A,#N/A,FALSE,"단축1";#N/A,#N/A,FALSE,"단축2";#N/A,#N/A,FALSE,"단축3";#N/A,#N/A,FALSE,"장축";#N/A,#N/A,FALSE,"4WD"}</definedName>
    <definedName name="새것" localSheetId="0">#REF!</definedName>
    <definedName name="새것">#REF!</definedName>
    <definedName name="서" localSheetId="0">#REF!</definedName>
    <definedName name="서">#REF!</definedName>
    <definedName name="세금" localSheetId="0">#REF!</definedName>
    <definedName name="세금">#REF!</definedName>
    <definedName name="세금2">#REF!</definedName>
    <definedName name="세부내용">#REF!</definedName>
    <definedName name="세부예산" localSheetId="0">_a1B</definedName>
    <definedName name="세부예산">_a1B</definedName>
    <definedName name="섹그" localSheetId="0">_a1B</definedName>
    <definedName name="섹그">_a1B</definedName>
    <definedName name="소" localSheetId="0">#REF!</definedName>
    <definedName name="소">#REF!</definedName>
    <definedName name="소요" localSheetId="0">#REF!</definedName>
    <definedName name="소요">#REF!</definedName>
    <definedName name="손익손익현황" localSheetId="0">_a1B</definedName>
    <definedName name="손익손익현황">_a1B</definedName>
    <definedName name="쇼ㅛ" localSheetId="0">#REF!</definedName>
    <definedName name="쇼ㅛ">#REF!</definedName>
    <definedName name="수출실적" localSheetId="0">#REF!</definedName>
    <definedName name="수출실적">#REF!</definedName>
    <definedName name="스환율" localSheetId="0">#REF!</definedName>
    <definedName name="스환율">#REF!</definedName>
    <definedName name="스환율2">#REF!</definedName>
    <definedName name="시아분석" localSheetId="0">_a1B</definedName>
    <definedName name="시아분석">_a1B</definedName>
    <definedName name="시잔감소" localSheetId="0">_a1B</definedName>
    <definedName name="시잔감소">_a1B</definedName>
    <definedName name="시장분석2" localSheetId="0">_a1B</definedName>
    <definedName name="시장분석2">_a1B</definedName>
    <definedName name="신AT종합" localSheetId="0">{#N/A,#N/A,FALSE,"단축1";#N/A,#N/A,FALSE,"단축2";#N/A,#N/A,FALSE,"단축3";#N/A,#N/A,FALSE,"장축";#N/A,#N/A,FALSE,"4WD"}</definedName>
    <definedName name="신AT종합">{#N/A,#N/A,FALSE,"단축1";#N/A,#N/A,FALSE,"단축2";#N/A,#N/A,FALSE,"단축3";#N/A,#N/A,FALSE,"장축";#N/A,#N/A,FALSE,"4WD"}</definedName>
    <definedName name="신규PJT" localSheetId="0">#REF!</definedName>
    <definedName name="신규PJT">#REF!</definedName>
    <definedName name="신동" localSheetId="0">{#N/A,#N/A,FALSE,"신규dep";#N/A,#N/A,FALSE,"신규dep-금형상각후";#N/A,#N/A,FALSE,"신규dep-연구비상각후";#N/A,#N/A,FALSE,"신규dep-기계,공구상각후"}</definedName>
    <definedName name="신동">{#N/A,#N/A,FALSE,"신규dep";#N/A,#N/A,FALSE,"신규dep-금형상각후";#N/A,#N/A,FALSE,"신규dep-연구비상각후";#N/A,#N/A,FALSE,"신규dep-기계,공구상각후"}</definedName>
    <definedName name="신동조" localSheetId="0">{#N/A,#N/A,FALSE,"신규dep";#N/A,#N/A,FALSE,"신규dep-금형상각후";#N/A,#N/A,FALSE,"신규dep-연구비상각후";#N/A,#N/A,FALSE,"신규dep-기계,공구상각후"}</definedName>
    <definedName name="신동조">{#N/A,#N/A,FALSE,"신규dep";#N/A,#N/A,FALSE,"신규dep-금형상각후";#N/A,#N/A,FALSE,"신규dep-연구비상각후";#N/A,#N/A,FALSE,"신규dep-기계,공구상각후"}</definedName>
    <definedName name="신동좁" localSheetId="0">{#N/A,#N/A,FALSE,"단축1";#N/A,#N/A,FALSE,"단축2";#N/A,#N/A,FALSE,"단축3";#N/A,#N/A,FALSE,"장축";#N/A,#N/A,FALSE,"4WD"}</definedName>
    <definedName name="신동좁">{#N/A,#N/A,FALSE,"단축1";#N/A,#N/A,FALSE,"단축2";#N/A,#N/A,FALSE,"단축3";#N/A,#N/A,FALSE,"장축";#N/A,#N/A,FALSE,"4WD"}</definedName>
    <definedName name="신세대종합" localSheetId="0">{#N/A,#N/A,FALSE,"단축1";#N/A,#N/A,FALSE,"단축2";#N/A,#N/A,FALSE,"단축3";#N/A,#N/A,FALSE,"장축";#N/A,#N/A,FALSE,"4WD"}</definedName>
    <definedName name="신세대종합">{#N/A,#N/A,FALSE,"단축1";#N/A,#N/A,FALSE,"단축2";#N/A,#N/A,FALSE,"단축3";#N/A,#N/A,FALSE,"장축";#N/A,#N/A,FALSE,"4WD"}</definedName>
    <definedName name="실1" localSheetId="0">#REF!</definedName>
    <definedName name="실1">#REF!</definedName>
    <definedName name="십이월" localSheetId="0">#REF!</definedName>
    <definedName name="십이월">#REF!</definedName>
    <definedName name="싱환율" localSheetId="0">#REF!</definedName>
    <definedName name="싱환율">#REF!</definedName>
    <definedName name="싱환율2">#REF!</definedName>
    <definedName name="ㅇ">#REF!</definedName>
    <definedName name="ㅇㄴㄹㅇ">#REF!</definedName>
    <definedName name="ㅇㄴㄻㄴ">#REF!</definedName>
    <definedName name="ㅇㄴㅇ">#REF!</definedName>
    <definedName name="ㅇㄴㅇㄴㄹㄹㅇ">#REF!</definedName>
    <definedName name="ㅇㄹ" localSheetId="0">{#N/A,#N/A,FALSE,"단축1";#N/A,#N/A,FALSE,"단축2";#N/A,#N/A,FALSE,"단축3";#N/A,#N/A,FALSE,"장축";#N/A,#N/A,FALSE,"4WD"}</definedName>
    <definedName name="ㅇㄹ">{#N/A,#N/A,FALSE,"단축1";#N/A,#N/A,FALSE,"단축2";#N/A,#N/A,FALSE,"단축3";#N/A,#N/A,FALSE,"장축";#N/A,#N/A,FALSE,"4WD"}</definedName>
    <definedName name="ㅇㄹㄴ" localSheetId="0">{#N/A,#N/A,FALSE,"단축1";#N/A,#N/A,FALSE,"단축2";#N/A,#N/A,FALSE,"단축3";#N/A,#N/A,FALSE,"장축";#N/A,#N/A,FALSE,"4WD"}</definedName>
    <definedName name="ㅇㄹㄴ">{#N/A,#N/A,FALSE,"단축1";#N/A,#N/A,FALSE,"단축2";#N/A,#N/A,FALSE,"단축3";#N/A,#N/A,FALSE,"장축";#N/A,#N/A,FALSE,"4WD"}</definedName>
    <definedName name="ㅇㄹㄹㄹㄴㄹ" localSheetId="0">{#N/A,#N/A,FALSE,"단축1";#N/A,#N/A,FALSE,"단축2";#N/A,#N/A,FALSE,"단축3";#N/A,#N/A,FALSE,"장축";#N/A,#N/A,FALSE,"4WD"}</definedName>
    <definedName name="ㅇㄹㄹㄹㄴㄹ">{#N/A,#N/A,FALSE,"단축1";#N/A,#N/A,FALSE,"단축2";#N/A,#N/A,FALSE,"단축3";#N/A,#N/A,FALSE,"장축";#N/A,#N/A,FALSE,"4WD"}</definedName>
    <definedName name="ㅇㄹㅇㄹ" localSheetId="0">#REF!</definedName>
    <definedName name="ㅇㄹㅇㄹ">#REF!</definedName>
    <definedName name="ㅇㄹㅇㄹㅇ" localSheetId="0">_a1B</definedName>
    <definedName name="ㅇㄹㅇㄹㅇ">_a1B</definedName>
    <definedName name="ㅇ러" localSheetId="0">#REF!</definedName>
    <definedName name="ㅇ러">#REF!</definedName>
    <definedName name="ㅇㄻㄴㅇㄻㄴ" localSheetId="0">#REF!</definedName>
    <definedName name="ㅇㄻㄴㅇㄻㄴ">#REF!</definedName>
    <definedName name="ㅇㅇ">#N/A</definedName>
    <definedName name="ㅇㅇㅇ" localSheetId="0">#REF!</definedName>
    <definedName name="ㅇㅇㅇ">#REF!</definedName>
    <definedName name="ㅇ에ㅣ상알나란ㅇㄹㄹ아니ㅣㅣㅣㅁㅇㄹ날니ㅏㅇㄹ닐ㅇ닐ㄴ" localSheetId="0">#REF!</definedName>
    <definedName name="ㅇ에ㅣ상알나란ㅇㄹㄹ아니ㅣㅣㅣㅁㅇㄹ날니ㅏㅇㄹ닐ㅇ닐ㄴ">#REF!</definedName>
    <definedName name="ㅇㅎㄹㅇㅎ" localSheetId="0">#REF!</definedName>
    <definedName name="ㅇㅎㄹㅇㅎ">#REF!</definedName>
    <definedName name="ㅇ허">#REF!</definedName>
    <definedName name="아" localSheetId="0">{#N/A,#N/A,FALSE,"단축1";#N/A,#N/A,FALSE,"단축2";#N/A,#N/A,FALSE,"단축3";#N/A,#N/A,FALSE,"장축";#N/A,#N/A,FALSE,"4WD"}</definedName>
    <definedName name="아">{#N/A,#N/A,FALSE,"단축1";#N/A,#N/A,FALSE,"단축2";#N/A,#N/A,FALSE,"단축3";#N/A,#N/A,FALSE,"장축";#N/A,#N/A,FALSE,"4WD"}</definedName>
    <definedName name="아라아라" localSheetId="0">_a1B</definedName>
    <definedName name="아라아라">_a1B</definedName>
    <definedName name="아라알아랑러ㅏㅣㄴ아러ㅏ" localSheetId="0">#REF!</definedName>
    <definedName name="아라알아랑러ㅏㅣㄴ아러ㅏ">#REF!</definedName>
    <definedName name="아라어랑라" localSheetId="0">_a1B</definedName>
    <definedName name="아라어랑라">_a1B</definedName>
    <definedName name="아라어ㅏ라아알" localSheetId="0">_a1B</definedName>
    <definedName name="아라어ㅏ라아알">_a1B</definedName>
    <definedName name="아라ㅏ" localSheetId="0">#REF!</definedName>
    <definedName name="아라ㅏ">#REF!</definedName>
    <definedName name="아라ㅏ어랄" localSheetId="0">_a1B</definedName>
    <definedName name="아라ㅏ어랄">_a1B</definedName>
    <definedName name="아라ㅏㅏㄹ" localSheetId="0">_a1B</definedName>
    <definedName name="아라ㅏㅏㄹ">_a1B</definedName>
    <definedName name="아라ㅣ아릴" localSheetId="0">_a1B</definedName>
    <definedName name="아라ㅣ아릴">_a1B</definedName>
    <definedName name="아랑라앙러ㅏㅇ" localSheetId="0">#REF!</definedName>
    <definedName name="아랑라앙러ㅏㅇ">#REF!</definedName>
    <definedName name="아러아러아러ㅏㅁ어ㅣㄹㄴㅇ" localSheetId="0">#REF!</definedName>
    <definedName name="아러아러아러ㅏㅁ어ㅣㄹㄴㅇ">#REF!</definedName>
    <definedName name="아러ㅏ어라어라" localSheetId="0">_a1B</definedName>
    <definedName name="아러ㅏ어라어라">_a1B</definedName>
    <definedName name="아롸마ㅏㅇ라ㅏ아롸아알" localSheetId="0">_a1B</definedName>
    <definedName name="아롸마ㅏㅇ라ㅏ아롸아알">_a1B</definedName>
    <definedName name="아아" localSheetId="0">{#N/A,#N/A,FALSE,"단축1";#N/A,#N/A,FALSE,"단축2";#N/A,#N/A,FALSE,"단축3";#N/A,#N/A,FALSE,"장축";#N/A,#N/A,FALSE,"4WD"}</definedName>
    <definedName name="아아">{#N/A,#N/A,FALSE,"단축1";#N/A,#N/A,FALSE,"단축2";#N/A,#N/A,FALSE,"단축3";#N/A,#N/A,FALSE,"장축";#N/A,#N/A,FALSE,"4WD"}</definedName>
    <definedName name="아아라ㅏ아" localSheetId="0">_a1B</definedName>
    <definedName name="아아라ㅏ아">_a1B</definedName>
    <definedName name="아아라ㅏㅏㄹ" localSheetId="0">_a1B</definedName>
    <definedName name="아아라ㅏㅏㄹ">_a1B</definedName>
    <definedName name="아아아" localSheetId="0">_a1B</definedName>
    <definedName name="아아아">_a1B</definedName>
    <definedName name="아아ㅏ러ㅏ이마얼" localSheetId="0">_a1B</definedName>
    <definedName name="아아ㅏ러ㅏ이마얼">_a1B</definedName>
    <definedName name="아아ㅏ아" localSheetId="0">_a1B</definedName>
    <definedName name="아아ㅏ아">_a1B</definedName>
    <definedName name="아아ㅓ라어ㅏㄹ" localSheetId="0">_a1B</definedName>
    <definedName name="아아ㅓ라어ㅏㄹ">_a1B</definedName>
    <definedName name="아ㅏ" localSheetId="0">#REF!</definedName>
    <definedName name="아ㅏ">#REF!</definedName>
    <definedName name="아ㅏㅇ" localSheetId="0">_a1B</definedName>
    <definedName name="아ㅏㅇ">_a1B</definedName>
    <definedName name="아ㅏ아라ㅏ아랄" localSheetId="0">_a1B</definedName>
    <definedName name="아ㅏ아라ㅏ아랄">_a1B</definedName>
    <definedName name="아ㅏ아러ㅏ앙" localSheetId="0">_a1B</definedName>
    <definedName name="아ㅏ아러ㅏ앙">_a1B</definedName>
    <definedName name="아ㅏㅏ나라" localSheetId="0">_a1B</definedName>
    <definedName name="아ㅏㅏ나라">_a1B</definedName>
    <definedName name="아ㅏㅏ아" localSheetId="0">_a1B</definedName>
    <definedName name="아ㅏㅏ아">_a1B</definedName>
    <definedName name="아ㅓㄹ" localSheetId="0" hidden="1">{#N/A,#N/A,FALSE,"단축1";#N/A,#N/A,FALSE,"단축2";#N/A,#N/A,FALSE,"단축3";#N/A,#N/A,FALSE,"장축";#N/A,#N/A,FALSE,"4WD"}</definedName>
    <definedName name="아ㅓㄹ" hidden="1">{#N/A,#N/A,FALSE,"단축1";#N/A,#N/A,FALSE,"단축2";#N/A,#N/A,FALSE,"단축3";#N/A,#N/A,FALSE,"장축";#N/A,#N/A,FALSE,"4WD"}</definedName>
    <definedName name="아ㅓㅏㅓ아ㅓㅇ라" localSheetId="0">_a1B</definedName>
    <definedName name="아ㅓㅏㅓ아ㅓㅇ라">_a1B</definedName>
    <definedName name="알아라알" localSheetId="0">_a1B</definedName>
    <definedName name="알아라알">_a1B</definedName>
    <definedName name="알아라어라닐" localSheetId="0">_a1B</definedName>
    <definedName name="알아라어라닐">_a1B</definedName>
    <definedName name="알아ㅓ란알니아러ㅣ낭ㄹ" localSheetId="0">_a1B</definedName>
    <definedName name="알아ㅓ란알니아러ㅣ낭ㄹ">_a1B</definedName>
    <definedName name="어러ㅓ" localSheetId="0">_a1B</definedName>
    <definedName name="어러ㅓ">_a1B</definedName>
    <definedName name="어로ㅓㅇ" localSheetId="0">_a1B</definedName>
    <definedName name="어로ㅓㅇ">_a1B</definedName>
    <definedName name="어아ㅓ" localSheetId="0">_a1B</definedName>
    <definedName name="어아ㅓ">_a1B</definedName>
    <definedName name="어어러러어" localSheetId="0">_a1B</definedName>
    <definedName name="어어러러어">_a1B</definedName>
    <definedName name="어쩌구" localSheetId="0">#REF!</definedName>
    <definedName name="어쩌구">#REF!</definedName>
    <definedName name="엉댜ㄷㅈ1">#N/A</definedName>
    <definedName name="에애애애애애애애" localSheetId="0">_a1B</definedName>
    <definedName name="에애애애애애애애">_a1B</definedName>
    <definedName name="에ㅣ미ㅣㅇ" localSheetId="0">_a1B</definedName>
    <definedName name="에ㅣ미ㅣㅇ">_a1B</definedName>
    <definedName name="엔" localSheetId="0">#REF!</definedName>
    <definedName name="엔">#REF!</definedName>
    <definedName name="엔비용" localSheetId="0">#REF!</definedName>
    <definedName name="엔비용">#REF!</definedName>
    <definedName name="연말공사" localSheetId="0">#REF!</definedName>
    <definedName name="연말공사">#REF!</definedName>
    <definedName name="연수계">#REF!</definedName>
    <definedName name="영">#REF!</definedName>
    <definedName name="영환율">#REF!</definedName>
    <definedName name="영환율2">#REF!</definedName>
    <definedName name="예" localSheetId="0">_a1B</definedName>
    <definedName name="예">_a1B</definedName>
    <definedName name="예사나예" localSheetId="0">_a1B</definedName>
    <definedName name="예사나예">_a1B</definedName>
    <definedName name="예사나ㅏ아ㅣㅇ" localSheetId="0">_a1B</definedName>
    <definedName name="예사나ㅏ아ㅣㅇ">_a1B</definedName>
    <definedName name="예사아ㅏㅇ라어라ㅓ랑">#N/A</definedName>
    <definedName name="예산" localSheetId="0">{#N/A,#N/A,FALSE,"단축1";#N/A,#N/A,FALSE,"단축2";#N/A,#N/A,FALSE,"단축3";#N/A,#N/A,FALSE,"장축";#N/A,#N/A,FALSE,"4WD"}</definedName>
    <definedName name="예산">{#N/A,#N/A,FALSE,"단축1";#N/A,#N/A,FALSE,"단축2";#N/A,#N/A,FALSE,"단축3";#N/A,#N/A,FALSE,"장축";#N/A,#N/A,FALSE,"4WD"}</definedName>
    <definedName name="예산내역" localSheetId="0">#REF!</definedName>
    <definedName name="예산내역">#REF!</definedName>
    <definedName name="예산사나아ㅏ" localSheetId="0">#REF!</definedName>
    <definedName name="예산사나아ㅏ">#REF!</definedName>
    <definedName name="예산예산예산" localSheetId="0">_a1B</definedName>
    <definedName name="예산예산예산">_a1B</definedName>
    <definedName name="예산은" localSheetId="0">#REF!</definedName>
    <definedName name="예산은">#REF!</definedName>
    <definedName name="예산이이이" localSheetId="0">_a1B</definedName>
    <definedName name="예산이이이">_a1B</definedName>
    <definedName name="예산이태리" localSheetId="0">_a1B</definedName>
    <definedName name="예산이태리">_a1B</definedName>
    <definedName name="예산지징" localSheetId="0">_a1B</definedName>
    <definedName name="예산지징">_a1B</definedName>
    <definedName name="예산집행2" localSheetId="0">#REF!</definedName>
    <definedName name="예산집행2">#REF!</definedName>
    <definedName name="예산총괄시트설ONLY">#N/A</definedName>
    <definedName name="예상" localSheetId="0">_a1B</definedName>
    <definedName name="예상">_a1B</definedName>
    <definedName name="예상예상예상예상" localSheetId="0">_a1B</definedName>
    <definedName name="예상예상예상예상">_a1B</definedName>
    <definedName name="예측근거2">#N/A</definedName>
    <definedName name="오" localSheetId="0">#REF!</definedName>
    <definedName name="오">#REF!</definedName>
    <definedName name="오더현황" localSheetId="0">_a1B</definedName>
    <definedName name="오더현황">_a1B</definedName>
    <definedName name="오더현황입니다" localSheetId="0">_a1B</definedName>
    <definedName name="오더현황입니다">_a1B</definedName>
    <definedName name="오인원" localSheetId="0">#REF!</definedName>
    <definedName name="오인원">#REF!</definedName>
    <definedName name="오지" localSheetId="0">#REF!</definedName>
    <definedName name="오지">#REF!</definedName>
    <definedName name="완성차몰타" localSheetId="0">_a1B</definedName>
    <definedName name="완성차몰타">_a1B</definedName>
    <definedName name="외" localSheetId="0">#REF!</definedName>
    <definedName name="외">#REF!</definedName>
    <definedName name="요청사항" localSheetId="0">_a1B</definedName>
    <definedName name="요청사항">_a1B</definedName>
    <definedName name="용도차" localSheetId="0">{#N/A,#N/A,FALSE,"단축1";#N/A,#N/A,FALSE,"단축2";#N/A,#N/A,FALSE,"단축3";#N/A,#N/A,FALSE,"장축";#N/A,#N/A,FALSE,"4WD"}</definedName>
    <definedName name="용도차">{#N/A,#N/A,FALSE,"단축1";#N/A,#N/A,FALSE,"단축2";#N/A,#N/A,FALSE,"단축3";#N/A,#N/A,FALSE,"장축";#N/A,#N/A,FALSE,"4WD"}</definedName>
    <definedName name="운영" localSheetId="0">#REF!</definedName>
    <definedName name="운영">#REF!</definedName>
    <definedName name="운영계획" localSheetId="0">#REF!</definedName>
    <definedName name="운영계획">#REF!</definedName>
    <definedName name="운영계획오더계획" localSheetId="0">_a1B</definedName>
    <definedName name="운영계획오더계획">_a1B</definedName>
    <definedName name="운영안" localSheetId="0">_a1B</definedName>
    <definedName name="운영안">_a1B</definedName>
    <definedName name="월별영업" localSheetId="0">#REF!</definedName>
    <definedName name="월별영업">#REF!</definedName>
    <definedName name="의뢰" localSheetId="0">#REF!</definedName>
    <definedName name="의뢰">#REF!</definedName>
    <definedName name="의장" localSheetId="0">#REF!</definedName>
    <definedName name="의장">#REF!</definedName>
    <definedName name="이라ㅏㄹ" localSheetId="0">_a1B</definedName>
    <definedName name="이라ㅏㄹ">_a1B</definedName>
    <definedName name="이란" localSheetId="0">{#N/A,#N/A,FALSE,"단축1";#N/A,#N/A,FALSE,"단축2";#N/A,#N/A,FALSE,"단축3";#N/A,#N/A,FALSE,"장축";#N/A,#N/A,FALSE,"4WD"}</definedName>
    <definedName name="이란">{#N/A,#N/A,FALSE,"단축1";#N/A,#N/A,FALSE,"단축2";#N/A,#N/A,FALSE,"단축3";#N/A,#N/A,FALSE,"장축";#N/A,#N/A,FALSE,"4WD"}</definedName>
    <definedName name="이름" localSheetId="0">#REF!</definedName>
    <definedName name="이름">#REF!</definedName>
    <definedName name="이명훈">#N/A</definedName>
    <definedName name="이정" localSheetId="0">#REF!</definedName>
    <definedName name="이정">#REF!</definedName>
    <definedName name="이태리" localSheetId="0">_a1B</definedName>
    <definedName name="이태리">_a1B</definedName>
    <definedName name="이태리3" localSheetId="0">_a1B</definedName>
    <definedName name="이태리3">_a1B</definedName>
    <definedName name="이태리런다운" localSheetId="0">_a1B</definedName>
    <definedName name="이태리런다운">_a1B</definedName>
    <definedName name="이태리세부내역" localSheetId="0">_a1B</definedName>
    <definedName name="이태리세부내역">_a1B</definedName>
    <definedName name="이태리운영계획기준" localSheetId="0">_a1B</definedName>
    <definedName name="이태리운영계획기준">_a1B</definedName>
    <definedName name="이태리합의완료" localSheetId="0">#REF!</definedName>
    <definedName name="이태리합의완료">#REF!</definedName>
    <definedName name="이환율" localSheetId="0">#REF!</definedName>
    <definedName name="이환율">#REF!</definedName>
    <definedName name="인당월교육시간" localSheetId="0">#REF!</definedName>
    <definedName name="인당월교육시간">#REF!</definedName>
    <definedName name="인상1안" localSheetId="0" hidden="1">{#N/A,#N/A,FALSE,"단축1";#N/A,#N/A,FALSE,"단축2";#N/A,#N/A,FALSE,"단축3";#N/A,#N/A,FALSE,"장축";#N/A,#N/A,FALSE,"4WD"}</definedName>
    <definedName name="인상1안" hidden="1">{#N/A,#N/A,FALSE,"단축1";#N/A,#N/A,FALSE,"단축2";#N/A,#N/A,FALSE,"단축3";#N/A,#N/A,FALSE,"장축";#N/A,#N/A,FALSE,"4WD"}</definedName>
    <definedName name="일름을" localSheetId="0">#REF!</definedName>
    <definedName name="일름을">#REF!</definedName>
    <definedName name="일정2" localSheetId="0">#REF!</definedName>
    <definedName name="일정2">#REF!</definedName>
    <definedName name="일정수립" localSheetId="0">#REF!</definedName>
    <definedName name="일정수립">#REF!</definedName>
    <definedName name="일환율">#REF!</definedName>
    <definedName name="임시">#REF!</definedName>
    <definedName name="임시2" localSheetId="0" hidden="1">{#N/A,#N/A,FALSE,"단축1";#N/A,#N/A,FALSE,"단축2";#N/A,#N/A,FALSE,"단축3";#N/A,#N/A,FALSE,"장축";#N/A,#N/A,FALSE,"4WD"}</definedName>
    <definedName name="임시2" hidden="1">{#N/A,#N/A,FALSE,"단축1";#N/A,#N/A,FALSE,"단축2";#N/A,#N/A,FALSE,"단축3";#N/A,#N/A,FALSE,"장축";#N/A,#N/A,FALSE,"4WD"}</definedName>
    <definedName name="입니다" localSheetId="0">_a1B</definedName>
    <definedName name="입니다">_a1B</definedName>
    <definedName name="입러니ㅣ" localSheetId="0">_a1B</definedName>
    <definedName name="입러니ㅣ">_a1B</definedName>
    <definedName name="잉" localSheetId="0">_a1Z,_a2Z</definedName>
    <definedName name="잉">_a1Z,_a2Z</definedName>
    <definedName name="ㅈㄷㄱㅈㅂ" localSheetId="0">#REF!</definedName>
    <definedName name="ㅈㄷㄱㅈㅂ">#REF!</definedName>
    <definedName name="ㅈㄷㄷㄱ" localSheetId="0">#REF!</definedName>
    <definedName name="ㅈㄷㄷㄱ">#REF!</definedName>
    <definedName name="ㅈㅂㄷㅈㅂㄷㄱㅈㅂㄱㄷㅈㅂ" localSheetId="0">#REF!</definedName>
    <definedName name="ㅈㅂㄷㅈㅂㄷㄱㅈㅂㄱㄷㅈㅂ">#REF!</definedName>
    <definedName name="ㅈㅈ">#REF!</definedName>
    <definedName name="ㅈㅈㄵㅇㄴㄴ">#REF!</definedName>
    <definedName name="ㅈㅈㅈ">#REF!</definedName>
    <definedName name="ㅈ행">#REF!</definedName>
    <definedName name="자동차시장">#REF!</definedName>
    <definedName name="재고현황" localSheetId="0">_a1B</definedName>
    <definedName name="재고현황">_a1B</definedName>
    <definedName name="저쩌구" localSheetId="0">#REF!</definedName>
    <definedName name="저쩌구">#REF!</definedName>
    <definedName name="전부" localSheetId="0" hidden="1">{#N/A,#N/A,FALSE,"단축1";#N/A,#N/A,FALSE,"단축2";#N/A,#N/A,FALSE,"단축3";#N/A,#N/A,FALSE,"장축";#N/A,#N/A,FALSE,"4WD"}</definedName>
    <definedName name="전부" hidden="1">{#N/A,#N/A,FALSE,"단축1";#N/A,#N/A,FALSE,"단축2";#N/A,#N/A,FALSE,"단축3";#N/A,#N/A,FALSE,"장축";#N/A,#N/A,FALSE,"4WD"}</definedName>
    <definedName name="점소장" localSheetId="0">#REF!</definedName>
    <definedName name="점소장">#REF!</definedName>
    <definedName name="정치.AA" localSheetId="0">#REF!</definedName>
    <definedName name="정치.AA">#REF!</definedName>
    <definedName name="정치문제" localSheetId="0">#REF!</definedName>
    <definedName name="정치문제">#REF!</definedName>
    <definedName name="정치설명">#REF!</definedName>
    <definedName name="제목">#REF!</definedName>
    <definedName name="조동" localSheetId="0">{#N/A,#N/A,FALSE,"단축1";#N/A,#N/A,FALSE,"단축2";#N/A,#N/A,FALSE,"단축3";#N/A,#N/A,FALSE,"장축";#N/A,#N/A,FALSE,"4WD"}</definedName>
    <definedName name="조동">{#N/A,#N/A,FALSE,"단축1";#N/A,#N/A,FALSE,"단축2";#N/A,#N/A,FALSE,"단축3";#N/A,#N/A,FALSE,"장축";#N/A,#N/A,FALSE,"4WD"}</definedName>
    <definedName name="조동신" localSheetId="0">{#N/A,#N/A,FALSE,"단축1";#N/A,#N/A,FALSE,"단축2";#N/A,#N/A,FALSE,"단축3";#N/A,#N/A,FALSE,"장축";#N/A,#N/A,FALSE,"4WD"}</definedName>
    <definedName name="조동신">{#N/A,#N/A,FALSE,"단축1";#N/A,#N/A,FALSE,"단축2";#N/A,#N/A,FALSE,"단축3";#N/A,#N/A,FALSE,"장축";#N/A,#N/A,FALSE,"4WD"}</definedName>
    <definedName name="중앙" localSheetId="0">{#N/A,#N/A,FALSE,"단축1";#N/A,#N/A,FALSE,"단축2";#N/A,#N/A,FALSE,"단축3";#N/A,#N/A,FALSE,"장축";#N/A,#N/A,FALSE,"4WD"}</definedName>
    <definedName name="중앙">{#N/A,#N/A,FALSE,"단축1";#N/A,#N/A,FALSE,"단축2";#N/A,#N/A,FALSE,"단축3";#N/A,#N/A,FALSE,"장축";#N/A,#N/A,FALSE,"4WD"}</definedName>
    <definedName name="지" localSheetId="0">_a1B</definedName>
    <definedName name="지">_a1B</definedName>
    <definedName name="지워닙라고마니" localSheetId="0">_a1B</definedName>
    <definedName name="지워닙라고마니">_a1B</definedName>
    <definedName name="지원" localSheetId="0">_a1B</definedName>
    <definedName name="지원">_a1B</definedName>
    <definedName name="지원금비교" localSheetId="0">_a1B</definedName>
    <definedName name="지원금비교">_a1B</definedName>
    <definedName name="지원비2" localSheetId="0">_a1B</definedName>
    <definedName name="지원비2">_a1B</definedName>
    <definedName name="지원비2입니다" localSheetId="0">_a1B</definedName>
    <definedName name="지원비2입니다">_a1B</definedName>
    <definedName name="지원비내역그리스" localSheetId="0">#REF!</definedName>
    <definedName name="지원비내역그리스">#REF!</definedName>
    <definedName name="지원비다" localSheetId="0">_a1B</definedName>
    <definedName name="지원비다">_a1B</definedName>
    <definedName name="지원비라고요" localSheetId="0">_a1B</definedName>
    <definedName name="지원비라고요">_a1B</definedName>
    <definedName name="지원비몰타" localSheetId="0">#REF!</definedName>
    <definedName name="지원비몰타">#REF!</definedName>
    <definedName name="지원비물량변겅시" localSheetId="0">_a1B</definedName>
    <definedName name="지원비물량변겅시">_a1B</definedName>
    <definedName name="지원비상세내욕" localSheetId="0">_a1B</definedName>
    <definedName name="지원비상세내욕">_a1B</definedName>
    <definedName name="지원비실적" localSheetId="0">#REF!</definedName>
    <definedName name="지원비실적">#REF!</definedName>
    <definedName name="지원비유럽" localSheetId="0">_a1B</definedName>
    <definedName name="지원비유럽">_a1B</definedName>
    <definedName name="지원비으러어이지" localSheetId="0">_a1B</definedName>
    <definedName name="지원비으러어이지">_a1B</definedName>
    <definedName name="지원비입니다" localSheetId="0">_a1B</definedName>
    <definedName name="지원비입니다">_a1B</definedName>
    <definedName name="지원비취합" localSheetId="0">_a1B</definedName>
    <definedName name="지원비취합">_a1B</definedName>
    <definedName name="지원비현황" localSheetId="0">_a1B</definedName>
    <definedName name="지원비현황">_a1B</definedName>
    <definedName name="지원비현황그리스" localSheetId="0">_a1B</definedName>
    <definedName name="지원비현황그리스">_a1B</definedName>
    <definedName name="지원지워닞우" localSheetId="0">_a1B</definedName>
    <definedName name="지원지워닞우">_a1B</definedName>
    <definedName name="지지지지워니지지" localSheetId="0">#REF!</definedName>
    <definedName name="지지지지워니지지">#REF!</definedName>
    <definedName name="쭵??쭵?A?R쮞O?쬾R" localSheetId="0">#REF!</definedName>
    <definedName name="쭵??쭵?A?R쮞O?쬾R">#REF!</definedName>
    <definedName name="쭵o쭵?RA?RiA" localSheetId="0">#REF!</definedName>
    <definedName name="쭵o쭵?RA?RiA">#REF!</definedName>
    <definedName name="쭵o쭵?RA?RiB">#REF!</definedName>
    <definedName name="ㅊ">#REF!</definedName>
    <definedName name="ㅊㅊㅊ">#N/A</definedName>
    <definedName name="차" localSheetId="0">_a1B</definedName>
    <definedName name="차">_a1B</definedName>
    <definedName name="차아이차아아" localSheetId="0">_a1B</definedName>
    <definedName name="차아이차아아">_a1B</definedName>
    <definedName name="차이" localSheetId="0">_a1B</definedName>
    <definedName name="차이">_a1B</definedName>
    <definedName name="차종" localSheetId="0">#REF!</definedName>
    <definedName name="차종">#REF!</definedName>
    <definedName name="차차차차차찿" localSheetId="0">#REF!</definedName>
    <definedName name="차차차차차찿">#REF!</definedName>
    <definedName name="차체" localSheetId="0">#REF!</definedName>
    <definedName name="차체">#REF!</definedName>
    <definedName name="책">#REF!</definedName>
    <definedName name="첨부." hidden="1">#REF!</definedName>
    <definedName name="최종합격인원">#REF!</definedName>
    <definedName name="최종합의안" localSheetId="0">_a1B</definedName>
    <definedName name="최종합의안">_a1B</definedName>
    <definedName name="추진계획예산" localSheetId="0">_a1B</definedName>
    <definedName name="추진계획예산">_a1B</definedName>
    <definedName name="ㅋㄴ" localSheetId="0">{#N/A,#N/A,FALSE,"단축1";#N/A,#N/A,FALSE,"단축2";#N/A,#N/A,FALSE,"단축3";#N/A,#N/A,FALSE,"장축";#N/A,#N/A,FALSE,"4WD"}</definedName>
    <definedName name="ㅋㄴ">{#N/A,#N/A,FALSE,"단축1";#N/A,#N/A,FALSE,"단축2";#N/A,#N/A,FALSE,"단축3";#N/A,#N/A,FALSE,"장축";#N/A,#N/A,FALSE,"4WD"}</definedName>
    <definedName name="ㅋㄴㅇㄴㄹㅇㄶ로호ㅓㅗ" localSheetId="0">#REF!</definedName>
    <definedName name="ㅋㄴㅇㄴㄹㅇㄶ로호ㅓㅗ">#REF!</definedName>
    <definedName name="ㅋ후ㅊ" localSheetId="0">#REF!</definedName>
    <definedName name="ㅋ후ㅊ">#REF!</definedName>
    <definedName name="카다ㅣㅁ" localSheetId="0">#REF!</definedName>
    <definedName name="카다ㅣㅁ">#REF!</definedName>
    <definedName name="카카카카카카카" localSheetId="0">_a1B</definedName>
    <definedName name="카카카카카카카">_a1B</definedName>
    <definedName name="카환율" localSheetId="0">#REF!</definedName>
    <definedName name="카환율">#REF!</definedName>
    <definedName name="타결추진" localSheetId="0">_a1B</definedName>
    <definedName name="타결추진">_a1B</definedName>
    <definedName name="토허ㅗ호ㅓ" localSheetId="0">#REF!</definedName>
    <definedName name="토허ㅗ호ㅓ">#REF!</definedName>
    <definedName name="통" localSheetId="0">#REF!</definedName>
    <definedName name="통">#REF!</definedName>
    <definedName name="투자비">#N/A</definedName>
    <definedName name="트럭1트" localSheetId="0">#REF!</definedName>
    <definedName name="트럭1트">#REF!</definedName>
    <definedName name="트럭실행" localSheetId="0">#REF!</definedName>
    <definedName name="트럭실행">#REF!</definedName>
    <definedName name="트럭팀" localSheetId="0">#REF!</definedName>
    <definedName name="트럭팀">#REF!</definedName>
    <definedName name="특장">#REF!</definedName>
    <definedName name="ㅍ">#REF!</definedName>
    <definedName name="판" localSheetId="0">_a1B</definedName>
    <definedName name="판">_a1B</definedName>
    <definedName name="판매" localSheetId="0">_a1X,_a2X,_a3X,_a4X</definedName>
    <definedName name="판매">_a1X,_a2X,_a3X,_a4X</definedName>
    <definedName name="판매2" localSheetId="0">_a1B</definedName>
    <definedName name="판매2">_a1B</definedName>
    <definedName name="판매그리스입니다" localSheetId="0">_a1B</definedName>
    <definedName name="판매그리스입니다">_a1B</definedName>
    <definedName name="판매부진" localSheetId="0">_a1B</definedName>
    <definedName name="판매부진">_a1B</definedName>
    <definedName name="판매분" localSheetId="0">_a1B</definedName>
    <definedName name="판매분">_a1B</definedName>
    <definedName name="판매분석" localSheetId="0">_a1B</definedName>
    <definedName name="판매분석">_a1B</definedName>
    <definedName name="판매재고현황" localSheetId="0">#REF!</definedName>
    <definedName name="판매재고현황">#REF!</definedName>
    <definedName name="판초가ㅏ아" localSheetId="0">_a1B</definedName>
    <definedName name="판초가ㅏ아">_a1B</definedName>
    <definedName name="판초기ㅣ디ㅣ" localSheetId="0">_a1B</definedName>
    <definedName name="판초기ㅣ디ㅣ">_a1B</definedName>
    <definedName name="판초ㅗㄱ" localSheetId="0">{#N/A,#N/A,FALSE,"단축1";#N/A,#N/A,FALSE,"단축2";#N/A,#N/A,FALSE,"단축3";#N/A,#N/A,FALSE,"장축";#N/A,#N/A,FALSE,"4WD"}</definedName>
    <definedName name="판초ㅗㄱ">{#N/A,#N/A,FALSE,"단축1";#N/A,#N/A,FALSE,"단축2";#N/A,#N/A,FALSE,"단축3";#N/A,#N/A,FALSE,"장축";#N/A,#N/A,FALSE,"4WD"}</definedName>
    <definedName name="판촉그" localSheetId="0">_a1B</definedName>
    <definedName name="판촉그">_a1B</definedName>
    <definedName name="판촉현황" localSheetId="0">_a1B</definedName>
    <definedName name="판촉현황">_a1B</definedName>
    <definedName name="팥" localSheetId="0">_a1B</definedName>
    <definedName name="팥">_a1B</definedName>
    <definedName name="팩스" localSheetId="0">#REF!</definedName>
    <definedName name="팩스">#REF!</definedName>
    <definedName name="표" localSheetId="0">#REF!</definedName>
    <definedName name="표">#REF!</definedName>
    <definedName name="표1" localSheetId="0">#REF!</definedName>
    <definedName name="표1">#REF!</definedName>
    <definedName name="표11">#REF!</definedName>
    <definedName name="표료료지ㅣ" localSheetId="0">_a1B</definedName>
    <definedName name="표료료지ㅣ">_a1B</definedName>
    <definedName name="표지" localSheetId="0">#REF!</definedName>
    <definedName name="표지">#REF!</definedName>
    <definedName name="푸" localSheetId="0">#REF!</definedName>
    <definedName name="푸">#REF!</definedName>
    <definedName name="푼" localSheetId="0">#REF!</definedName>
    <definedName name="푼">#REF!</definedName>
    <definedName name="품의서0221">#REF!</definedName>
    <definedName name="품의서1">#REF!</definedName>
    <definedName name="프환율">#REF!</definedName>
    <definedName name="ㅎ">#REF!</definedName>
    <definedName name="ㅎㄹ큨">#REF!</definedName>
    <definedName name="ㅎㅁㄴ">#REF!</definedName>
    <definedName name="ㅎㅂㄷㅎㅁㄶ">#REF!</definedName>
    <definedName name="ㅎㅎ">#REF!</definedName>
    <definedName name="ㅎㅎㄹ">#REF!</definedName>
    <definedName name="하하" localSheetId="0">{#N/A,#N/A,FALSE,"단축1";#N/A,#N/A,FALSE,"단축2";#N/A,#N/A,FALSE,"단축3";#N/A,#N/A,FALSE,"장축";#N/A,#N/A,FALSE,"4WD"}</definedName>
    <definedName name="하하">{#N/A,#N/A,FALSE,"단축1";#N/A,#N/A,FALSE,"단축2";#N/A,#N/A,FALSE,"단축3";#N/A,#N/A,FALSE,"장축";#N/A,#N/A,FALSE,"4WD"}</definedName>
    <definedName name="하하하">#N/A</definedName>
    <definedName name="하하하하하하하하" localSheetId="0">#REF!</definedName>
    <definedName name="하하하하하하하하">#REF!</definedName>
    <definedName name="하하하하핳" localSheetId="0">#REF!</definedName>
    <definedName name="하하하하핳">#REF!</definedName>
    <definedName name="한" localSheetId="0">{#N/A,#N/A,FALSE,"단축1";#N/A,#N/A,FALSE,"단축2";#N/A,#N/A,FALSE,"단축3";#N/A,#N/A,FALSE,"장축";#N/A,#N/A,FALSE,"4WD"}</definedName>
    <definedName name="한">{#N/A,#N/A,FALSE,"단축1";#N/A,#N/A,FALSE,"단축2";#N/A,#N/A,FALSE,"단축3";#N/A,#N/A,FALSE,"장축";#N/A,#N/A,FALSE,"4WD"}</definedName>
    <definedName name="합의계획" localSheetId="0">_a1B</definedName>
    <definedName name="합의계획">_a1B</definedName>
    <definedName name="합의서">#N/A</definedName>
    <definedName name="합의서내요" localSheetId="0">_a1B</definedName>
    <definedName name="합의서내요">_a1B</definedName>
    <definedName name="합의안" localSheetId="0">_a1B</definedName>
    <definedName name="합의안">_a1B</definedName>
    <definedName name="합의이서사" localSheetId="0">_a1B</definedName>
    <definedName name="합의이서사">_a1B</definedName>
    <definedName name="항목10" localSheetId="0">#REF!</definedName>
    <definedName name="항목10">#REF!</definedName>
    <definedName name="항목11" localSheetId="0">#REF!</definedName>
    <definedName name="항목11">#REF!</definedName>
    <definedName name="항목2" localSheetId="0">#REF!</definedName>
    <definedName name="항목2">#REF!</definedName>
    <definedName name="항목3">#REF!</definedName>
    <definedName name="항목4">#REF!</definedName>
    <definedName name="항목5">#REF!</definedName>
    <definedName name="항목6">#REF!</definedName>
    <definedName name="항목7">#REF!</definedName>
    <definedName name="항목8">#REF!</definedName>
    <definedName name="항목9">#REF!</definedName>
    <definedName name="향후계획1" localSheetId="0" hidden="1">{#N/A,#N/A,FALSE,"단축1";#N/A,#N/A,FALSE,"단축2";#N/A,#N/A,FALSE,"단축3";#N/A,#N/A,FALSE,"장축";#N/A,#N/A,FALSE,"4WD"}</definedName>
    <definedName name="향후계획1" hidden="1">{#N/A,#N/A,FALSE,"단축1";#N/A,#N/A,FALSE,"단축2";#N/A,#N/A,FALSE,"단축3";#N/A,#N/A,FALSE,"장축";#N/A,#N/A,FALSE,"4WD"}</definedName>
    <definedName name="현지예상판매실적" localSheetId="0">_a1B</definedName>
    <definedName name="현지예상판매실적">_a1B</definedName>
    <definedName name="현지판매현황" localSheetId="0">_a1B</definedName>
    <definedName name="현지판매현황">_a1B</definedName>
    <definedName name="협조전" localSheetId="0">#REF!</definedName>
    <definedName name="협조전">#REF!</definedName>
    <definedName name="호환율" localSheetId="0">#REF!</definedName>
    <definedName name="호환율">#REF!</definedName>
    <definedName name="홀" localSheetId="0">#REF!</definedName>
    <definedName name="홀">#REF!</definedName>
    <definedName name="홀투">#REF!</definedName>
    <definedName name="홓로" localSheetId="0">_a1B</definedName>
    <definedName name="홓로">_a1B</definedName>
    <definedName name="화" localSheetId="0">#REF!</definedName>
    <definedName name="화">#REF!</definedName>
    <definedName name="환율" localSheetId="0">#REF!</definedName>
    <definedName name="환율">#REF!</definedName>
    <definedName name="환율1" localSheetId="0">#REF!</definedName>
    <definedName name="환율1">#REF!</definedName>
    <definedName name="회장사전보고" localSheetId="0" hidden="1">{#N/A,#N/A,FALSE,"단축1";#N/A,#N/A,FALSE,"단축2";#N/A,#N/A,FALSE,"단축3";#N/A,#N/A,FALSE,"장축";#N/A,#N/A,FALSE,"4WD"}</definedName>
    <definedName name="회장사전보고" hidden="1">{#N/A,#N/A,FALSE,"단축1";#N/A,#N/A,FALSE,"단축2";#N/A,#N/A,FALSE,"단축3";#N/A,#N/A,FALSE,"장축";#N/A,#N/A,FALSE,"4WD"}</definedName>
    <definedName name="흵____R3_t" localSheetId="0">#REF!</definedName>
    <definedName name="흵____R3_t">#REF!</definedName>
    <definedName name="ㅏ아아라ㅏㅏ" localSheetId="0">_a1B</definedName>
    <definedName name="ㅏ아아라ㅏㅏ">_a1B</definedName>
    <definedName name="ㅏ아아아앙" localSheetId="0">_a1B</definedName>
    <definedName name="ㅏ아아아앙">_a1B</definedName>
    <definedName name="ㅏ아아ㅏ라ㅏㅏ라" localSheetId="0">_a1B</definedName>
    <definedName name="ㅏ아아ㅏ라ㅏㅏ라">_a1B</definedName>
    <definedName name="ㅏ아ㅏ" localSheetId="0">_a1B</definedName>
    <definedName name="ㅏ아ㅏ">_a1B</definedName>
    <definedName name="ㅏ아ㅏ차ㅏ앙" localSheetId="0">_a1B</definedName>
    <definedName name="ㅏ아ㅏ차ㅏ앙">_a1B</definedName>
    <definedName name="ㅏㅏ아아ㅏㅇ" localSheetId="0">_a1B</definedName>
    <definedName name="ㅏㅏ아아ㅏㅇ">_a1B</definedName>
    <definedName name="ㅐㅐ" localSheetId="0" hidden="1">{#N/A,#N/A,FALSE,"단축1";#N/A,#N/A,FALSE,"단축2";#N/A,#N/A,FALSE,"단축3";#N/A,#N/A,FALSE,"장축";#N/A,#N/A,FALSE,"4WD"}</definedName>
    <definedName name="ㅐㅐ" hidden="1">{#N/A,#N/A,FALSE,"단축1";#N/A,#N/A,FALSE,"단축2";#N/A,#N/A,FALSE,"단축3";#N/A,#N/A,FALSE,"장축";#N/A,#N/A,FALSE,"4WD"}</definedName>
    <definedName name="ㅓㅓ어어ㅓ어너ㅓㅇ" localSheetId="0">#REF!</definedName>
    <definedName name="ㅓㅓ어어ㅓ어너ㅓㅇ">#REF!</definedName>
    <definedName name="ㅓㅓㅓ" localSheetId="0">#REF!</definedName>
    <definedName name="ㅓㅓㅓ">#REF!</definedName>
    <definedName name="ㅔ" localSheetId="0">#REF!</definedName>
    <definedName name="ㅔ">#REF!</definedName>
    <definedName name="ㅕㅑㅐㅐㅑㅐ">#REF!</definedName>
    <definedName name="ㅗ">#REF!</definedName>
    <definedName name="ㅗㅗㅗㅗ">#N/A</definedName>
    <definedName name="ㅗㅛㅅ고ㅛ" localSheetId="0">#REF!</definedName>
    <definedName name="ㅗㅛㅅ고ㅛ">#REF!</definedName>
    <definedName name="ㅛ" localSheetId="0">#REF!</definedName>
    <definedName name="ㅛ">#REF!</definedName>
    <definedName name="ㅜㅜㄹㄴㅇ" localSheetId="0">#REF!</definedName>
    <definedName name="ㅜㅜㄹㄴㅇ">#REF!</definedName>
    <definedName name="ㅠ">#REF!</definedName>
    <definedName name="ㅡㅡ호ㅡㅇ">#REF!</definedName>
    <definedName name="單位阡원_阡￥">#REF!</definedName>
    <definedName name="金額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5" l="1"/>
  <c r="I10" i="5"/>
  <c r="G11" i="5"/>
  <c r="I11" i="5"/>
  <c r="G12" i="5"/>
  <c r="I12" i="5"/>
  <c r="G13" i="5"/>
  <c r="I13" i="5"/>
  <c r="G14" i="5"/>
  <c r="I14" i="5"/>
  <c r="G15" i="5"/>
  <c r="I15" i="5"/>
  <c r="G16" i="5"/>
  <c r="I16" i="5"/>
  <c r="G17" i="5"/>
  <c r="I17" i="5"/>
  <c r="G18" i="5"/>
  <c r="I18" i="5"/>
  <c r="G19" i="5"/>
  <c r="I19" i="5"/>
  <c r="G20" i="5"/>
  <c r="I20" i="5"/>
  <c r="G21" i="5"/>
  <c r="I21" i="5"/>
  <c r="G22" i="5"/>
  <c r="I22" i="5"/>
  <c r="G23" i="5"/>
  <c r="I23" i="5"/>
  <c r="G24" i="5"/>
  <c r="I24" i="5"/>
  <c r="G25" i="5"/>
  <c r="I25" i="5"/>
  <c r="G26" i="5"/>
  <c r="I26" i="5"/>
  <c r="G27" i="5"/>
  <c r="I27" i="5"/>
  <c r="G28" i="5"/>
  <c r="I28" i="5"/>
  <c r="G29" i="5"/>
  <c r="I29" i="5"/>
  <c r="G30" i="5"/>
  <c r="I30" i="5"/>
  <c r="G31" i="5"/>
  <c r="I31" i="5"/>
  <c r="G32" i="5"/>
  <c r="I32" i="5"/>
  <c r="G33" i="5"/>
  <c r="I33" i="5"/>
  <c r="G34" i="5"/>
  <c r="I34" i="5"/>
  <c r="G35" i="5"/>
  <c r="I35" i="5"/>
  <c r="G36" i="5"/>
  <c r="I36" i="5"/>
  <c r="G37" i="5"/>
  <c r="I37" i="5"/>
  <c r="G38" i="5"/>
  <c r="I38" i="5"/>
  <c r="G39" i="5"/>
  <c r="I39" i="5"/>
  <c r="G40" i="5"/>
  <c r="I40" i="5"/>
  <c r="G41" i="5"/>
  <c r="I41" i="5"/>
  <c r="G42" i="5"/>
  <c r="I42" i="5"/>
  <c r="G43" i="5"/>
  <c r="I43" i="5"/>
  <c r="G44" i="5"/>
  <c r="I44" i="5"/>
  <c r="G45" i="5"/>
  <c r="I45" i="5"/>
  <c r="G46" i="5"/>
  <c r="I46" i="5"/>
  <c r="G47" i="5"/>
  <c r="I47" i="5"/>
  <c r="G48" i="5"/>
  <c r="I48" i="5"/>
  <c r="G49" i="5"/>
  <c r="I49" i="5"/>
  <c r="G50" i="5"/>
  <c r="I50" i="5"/>
  <c r="G51" i="5"/>
  <c r="I51" i="5"/>
  <c r="G52" i="5"/>
  <c r="I52" i="5"/>
  <c r="G53" i="5"/>
  <c r="I53" i="5"/>
  <c r="G54" i="5"/>
  <c r="I54" i="5"/>
  <c r="G55" i="5"/>
  <c r="I55" i="5"/>
  <c r="G56" i="5"/>
  <c r="I56" i="5"/>
  <c r="G57" i="5"/>
  <c r="I57" i="5"/>
  <c r="G58" i="5"/>
  <c r="I58" i="5"/>
  <c r="G59" i="5"/>
  <c r="I59" i="5"/>
  <c r="G60" i="5"/>
  <c r="I60" i="5"/>
  <c r="G61" i="5"/>
  <c r="I61" i="5"/>
  <c r="G62" i="5"/>
  <c r="I62" i="5"/>
  <c r="G63" i="5"/>
  <c r="I63" i="5"/>
  <c r="G64" i="5"/>
  <c r="I64" i="5"/>
  <c r="G65" i="5"/>
  <c r="I65" i="5"/>
  <c r="G66" i="5"/>
  <c r="I66" i="5"/>
  <c r="G67" i="5"/>
  <c r="I67" i="5"/>
  <c r="G68" i="5"/>
  <c r="I68" i="5"/>
  <c r="G69" i="5"/>
  <c r="I69" i="5"/>
  <c r="G70" i="5"/>
  <c r="I70" i="5"/>
  <c r="G71" i="5"/>
  <c r="I71" i="5"/>
  <c r="G72" i="5"/>
  <c r="I72" i="5"/>
  <c r="G73" i="5"/>
  <c r="I73" i="5"/>
  <c r="G74" i="5"/>
  <c r="I74" i="5"/>
  <c r="G75" i="5"/>
  <c r="I75" i="5"/>
  <c r="I9" i="5"/>
  <c r="G9" i="5"/>
  <c r="L98" i="2" l="1"/>
  <c r="K98" i="2"/>
  <c r="J98" i="2"/>
  <c r="L95" i="2"/>
  <c r="K95" i="2"/>
  <c r="L64" i="5" s="1"/>
  <c r="J95" i="2"/>
  <c r="K64" i="5" s="1"/>
  <c r="L94" i="2"/>
  <c r="K94" i="2"/>
  <c r="L65" i="5" s="1"/>
  <c r="J94" i="2"/>
  <c r="K65" i="5" s="1"/>
  <c r="L91" i="2"/>
  <c r="K91" i="2"/>
  <c r="L66" i="5" s="1"/>
  <c r="J91" i="2"/>
  <c r="K66" i="5" s="1"/>
  <c r="L88" i="2"/>
  <c r="K88" i="2"/>
  <c r="L23" i="5" s="1"/>
  <c r="J88" i="2"/>
  <c r="K23" i="5" s="1"/>
  <c r="L87" i="2"/>
  <c r="K87" i="2"/>
  <c r="L22" i="5" s="1"/>
  <c r="J87" i="2"/>
  <c r="K22" i="5" s="1"/>
  <c r="L86" i="2"/>
  <c r="K86" i="2"/>
  <c r="L25" i="5" s="1"/>
  <c r="J86" i="2"/>
  <c r="K25" i="5" s="1"/>
  <c r="L85" i="2"/>
  <c r="K85" i="2"/>
  <c r="L24" i="5" s="1"/>
  <c r="J85" i="2"/>
  <c r="K24" i="5" s="1"/>
  <c r="L82" i="2"/>
  <c r="K82" i="2"/>
  <c r="L47" i="5" s="1"/>
  <c r="J82" i="2"/>
  <c r="K47" i="5" s="1"/>
  <c r="L81" i="2"/>
  <c r="K81" i="2"/>
  <c r="L46" i="5" s="1"/>
  <c r="J81" i="2"/>
  <c r="K46" i="5" s="1"/>
  <c r="L80" i="2"/>
  <c r="K80" i="2"/>
  <c r="L45" i="5" s="1"/>
  <c r="J80" i="2"/>
  <c r="K45" i="5" s="1"/>
  <c r="L79" i="2"/>
  <c r="K79" i="2"/>
  <c r="L50" i="5" s="1"/>
  <c r="J79" i="2"/>
  <c r="K50" i="5" s="1"/>
  <c r="L78" i="2"/>
  <c r="K78" i="2"/>
  <c r="L51" i="5" s="1"/>
  <c r="J78" i="2"/>
  <c r="K51" i="5" s="1"/>
  <c r="L77" i="2"/>
  <c r="K77" i="2"/>
  <c r="L49" i="5" s="1"/>
  <c r="J77" i="2"/>
  <c r="K49" i="5" s="1"/>
  <c r="L76" i="2"/>
  <c r="K76" i="2"/>
  <c r="L48" i="5" s="1"/>
  <c r="J76" i="2"/>
  <c r="K48" i="5" s="1"/>
  <c r="L73" i="2"/>
  <c r="K73" i="2"/>
  <c r="L36" i="5" s="1"/>
  <c r="J73" i="2"/>
  <c r="K36" i="5" s="1"/>
  <c r="L72" i="2"/>
  <c r="K72" i="2"/>
  <c r="L35" i="5" s="1"/>
  <c r="J72" i="2"/>
  <c r="K35" i="5" s="1"/>
  <c r="L71" i="2"/>
  <c r="K71" i="2"/>
  <c r="L32" i="5" s="1"/>
  <c r="J71" i="2"/>
  <c r="K32" i="5" s="1"/>
  <c r="L70" i="2"/>
  <c r="K70" i="2"/>
  <c r="L34" i="5" s="1"/>
  <c r="J70" i="2"/>
  <c r="K34" i="5" s="1"/>
  <c r="L69" i="2"/>
  <c r="K69" i="2"/>
  <c r="L31" i="5" s="1"/>
  <c r="J69" i="2"/>
  <c r="K31" i="5" s="1"/>
  <c r="L68" i="2"/>
  <c r="K68" i="2"/>
  <c r="L44" i="5" s="1"/>
  <c r="J68" i="2"/>
  <c r="K44" i="5" s="1"/>
  <c r="L67" i="2"/>
  <c r="K67" i="2"/>
  <c r="L42" i="5" s="1"/>
  <c r="J67" i="2"/>
  <c r="K42" i="5" s="1"/>
  <c r="L66" i="2"/>
  <c r="K66" i="2"/>
  <c r="L40" i="5" s="1"/>
  <c r="J66" i="2"/>
  <c r="K40" i="5" s="1"/>
  <c r="L65" i="2"/>
  <c r="K65" i="2"/>
  <c r="L38" i="5" s="1"/>
  <c r="J65" i="2"/>
  <c r="K38" i="5" s="1"/>
  <c r="L64" i="2"/>
  <c r="K64" i="2"/>
  <c r="L41" i="5" s="1"/>
  <c r="J64" i="2"/>
  <c r="K41" i="5" s="1"/>
  <c r="L63" i="2"/>
  <c r="K63" i="2"/>
  <c r="L37" i="5" s="1"/>
  <c r="J63" i="2"/>
  <c r="K37" i="5" s="1"/>
  <c r="L60" i="2"/>
  <c r="K60" i="2"/>
  <c r="L33" i="5" s="1"/>
  <c r="J60" i="2"/>
  <c r="K33" i="5" s="1"/>
  <c r="L59" i="2"/>
  <c r="K59" i="2"/>
  <c r="L43" i="5" s="1"/>
  <c r="J59" i="2"/>
  <c r="K43" i="5" s="1"/>
  <c r="L58" i="2"/>
  <c r="K58" i="2"/>
  <c r="L39" i="5" s="1"/>
  <c r="J58" i="2"/>
  <c r="K39" i="5" s="1"/>
  <c r="L55" i="2"/>
  <c r="K55" i="2"/>
  <c r="L12" i="5" s="1"/>
  <c r="J55" i="2"/>
  <c r="K12" i="5" s="1"/>
  <c r="L54" i="2"/>
  <c r="K54" i="2"/>
  <c r="L10" i="5" s="1"/>
  <c r="J54" i="2"/>
  <c r="K10" i="5" s="1"/>
  <c r="L53" i="2"/>
  <c r="K53" i="2"/>
  <c r="L11" i="5" s="1"/>
  <c r="J53" i="2"/>
  <c r="K11" i="5" s="1"/>
  <c r="L52" i="2"/>
  <c r="K52" i="2"/>
  <c r="L9" i="5" s="1"/>
  <c r="J52" i="2"/>
  <c r="K9" i="5" s="1"/>
  <c r="L49" i="2"/>
  <c r="K49" i="2"/>
  <c r="L30" i="5" s="1"/>
  <c r="J49" i="2"/>
  <c r="K30" i="5" s="1"/>
  <c r="L48" i="2"/>
  <c r="K48" i="2"/>
  <c r="J48" i="2"/>
  <c r="L47" i="2"/>
  <c r="K47" i="2"/>
  <c r="L28" i="5" s="1"/>
  <c r="J47" i="2"/>
  <c r="K28" i="5" s="1"/>
  <c r="L44" i="2"/>
  <c r="K44" i="2"/>
  <c r="L61" i="5" s="1"/>
  <c r="J44" i="2"/>
  <c r="K61" i="5" s="1"/>
  <c r="L43" i="2"/>
  <c r="K43" i="2"/>
  <c r="L63" i="5" s="1"/>
  <c r="J43" i="2"/>
  <c r="K63" i="5" s="1"/>
  <c r="L42" i="2"/>
  <c r="K42" i="2"/>
  <c r="L62" i="5" s="1"/>
  <c r="J42" i="2"/>
  <c r="K62" i="5" s="1"/>
  <c r="L39" i="2"/>
  <c r="K39" i="2"/>
  <c r="L57" i="5" s="1"/>
  <c r="J39" i="2"/>
  <c r="K57" i="5" s="1"/>
  <c r="L38" i="2"/>
  <c r="K38" i="2"/>
  <c r="L56" i="5" s="1"/>
  <c r="J38" i="2"/>
  <c r="K56" i="5" s="1"/>
  <c r="L37" i="2"/>
  <c r="K37" i="2"/>
  <c r="L54" i="5" s="1"/>
  <c r="J37" i="2"/>
  <c r="K54" i="5" s="1"/>
  <c r="L36" i="2"/>
  <c r="K36" i="2"/>
  <c r="L55" i="5" s="1"/>
  <c r="J36" i="2"/>
  <c r="K55" i="5" s="1"/>
  <c r="L35" i="2"/>
  <c r="K35" i="2"/>
  <c r="L53" i="5" s="1"/>
  <c r="J35" i="2"/>
  <c r="K53" i="5" s="1"/>
  <c r="L34" i="2"/>
  <c r="K34" i="2"/>
  <c r="L52" i="5" s="1"/>
  <c r="J34" i="2"/>
  <c r="K52" i="5" s="1"/>
  <c r="L31" i="2"/>
  <c r="K31" i="2"/>
  <c r="L71" i="5" s="1"/>
  <c r="J31" i="2"/>
  <c r="K71" i="5" s="1"/>
  <c r="L30" i="2"/>
  <c r="K30" i="2"/>
  <c r="L68" i="5" s="1"/>
  <c r="J30" i="2"/>
  <c r="K68" i="5" s="1"/>
  <c r="L29" i="2"/>
  <c r="K29" i="2"/>
  <c r="L67" i="5" s="1"/>
  <c r="J29" i="2"/>
  <c r="K67" i="5" s="1"/>
  <c r="L28" i="2"/>
  <c r="K28" i="2"/>
  <c r="L70" i="5" s="1"/>
  <c r="J28" i="2"/>
  <c r="K70" i="5" s="1"/>
  <c r="L27" i="2"/>
  <c r="K27" i="2"/>
  <c r="L69" i="5" s="1"/>
  <c r="J27" i="2"/>
  <c r="K69" i="5" s="1"/>
  <c r="L24" i="2"/>
  <c r="K24" i="2"/>
  <c r="L73" i="5" s="1"/>
  <c r="J24" i="2"/>
  <c r="K73" i="5" s="1"/>
  <c r="L23" i="2"/>
  <c r="K23" i="2"/>
  <c r="L72" i="5" s="1"/>
  <c r="J23" i="2"/>
  <c r="K72" i="5" s="1"/>
  <c r="L22" i="2"/>
  <c r="K22" i="2"/>
  <c r="L75" i="5" s="1"/>
  <c r="J22" i="2"/>
  <c r="K75" i="5" s="1"/>
  <c r="L21" i="2"/>
  <c r="K21" i="2"/>
  <c r="L74" i="5" s="1"/>
  <c r="J21" i="2"/>
  <c r="K74" i="5" s="1"/>
  <c r="L18" i="2"/>
  <c r="K18" i="2"/>
  <c r="L16" i="5" s="1"/>
  <c r="J18" i="2"/>
  <c r="K16" i="5" s="1"/>
  <c r="L17" i="2"/>
  <c r="K17" i="2"/>
  <c r="L15" i="5" s="1"/>
  <c r="J17" i="2"/>
  <c r="K15" i="5" s="1"/>
  <c r="L16" i="2"/>
  <c r="K16" i="2"/>
  <c r="L13" i="5" s="1"/>
  <c r="J16" i="2"/>
  <c r="K13" i="5" s="1"/>
  <c r="L15" i="2"/>
  <c r="K15" i="2"/>
  <c r="L14" i="5" s="1"/>
  <c r="J15" i="2"/>
  <c r="K14" i="5" s="1"/>
  <c r="L12" i="2"/>
  <c r="K12" i="2"/>
  <c r="L21" i="5" s="1"/>
  <c r="J12" i="2"/>
  <c r="K21" i="5" s="1"/>
  <c r="L11" i="2"/>
  <c r="K11" i="2"/>
  <c r="L20" i="5" s="1"/>
  <c r="J11" i="2"/>
  <c r="K20" i="5" s="1"/>
  <c r="L10" i="2"/>
  <c r="K10" i="2"/>
  <c r="L19" i="5" s="1"/>
  <c r="J10" i="2"/>
  <c r="K19" i="5" s="1"/>
  <c r="L9" i="2"/>
  <c r="K9" i="2"/>
  <c r="L18" i="5" s="1"/>
  <c r="J9" i="2"/>
  <c r="K18" i="5" s="1"/>
  <c r="K8" i="2"/>
  <c r="L17" i="5" s="1"/>
  <c r="L8" i="2"/>
  <c r="J8" i="2"/>
  <c r="K17" i="5" s="1"/>
  <c r="L26" i="5" l="1"/>
  <c r="L27" i="5"/>
  <c r="L29" i="5"/>
  <c r="K60" i="5"/>
  <c r="K59" i="5"/>
  <c r="K58" i="5"/>
  <c r="L58" i="5"/>
  <c r="L59" i="5"/>
  <c r="L60" i="5"/>
  <c r="K26" i="5"/>
  <c r="K27" i="5"/>
  <c r="K29" i="5"/>
  <c r="T74" i="2"/>
  <c r="T75" i="2"/>
  <c r="P9" i="2"/>
  <c r="Q9" i="2"/>
  <c r="R9" i="2"/>
  <c r="P10" i="2"/>
  <c r="Q10" i="2"/>
  <c r="R10" i="2"/>
  <c r="P11" i="2"/>
  <c r="Q11" i="2"/>
  <c r="R11" i="2"/>
  <c r="P12" i="2"/>
  <c r="Q12" i="2"/>
  <c r="R12" i="2"/>
  <c r="P15" i="2"/>
  <c r="Q15" i="2"/>
  <c r="R15" i="2"/>
  <c r="P16" i="2"/>
  <c r="Q16" i="2"/>
  <c r="R16" i="2"/>
  <c r="P17" i="2"/>
  <c r="Q17" i="2"/>
  <c r="R17" i="2"/>
  <c r="P18" i="2"/>
  <c r="Q18" i="2"/>
  <c r="R18" i="2"/>
  <c r="P21" i="2"/>
  <c r="Q21" i="2"/>
  <c r="R21" i="2"/>
  <c r="P22" i="2"/>
  <c r="Q22" i="2"/>
  <c r="R22" i="2"/>
  <c r="P23" i="2"/>
  <c r="Q23" i="2"/>
  <c r="R23" i="2"/>
  <c r="P24" i="2"/>
  <c r="Q24" i="2"/>
  <c r="R24" i="2"/>
  <c r="P27" i="2"/>
  <c r="Q27" i="2"/>
  <c r="R27" i="2"/>
  <c r="P28" i="2"/>
  <c r="Q28" i="2"/>
  <c r="R28" i="2"/>
  <c r="P29" i="2"/>
  <c r="Q29" i="2"/>
  <c r="R29" i="2"/>
  <c r="P30" i="2"/>
  <c r="Q30" i="2"/>
  <c r="R30" i="2"/>
  <c r="P31" i="2"/>
  <c r="Q31" i="2"/>
  <c r="R31" i="2"/>
  <c r="P34" i="2"/>
  <c r="Q34" i="2"/>
  <c r="R34" i="2"/>
  <c r="P35" i="2"/>
  <c r="Q35" i="2"/>
  <c r="R35" i="2"/>
  <c r="P36" i="2"/>
  <c r="Q36" i="2"/>
  <c r="R36" i="2"/>
  <c r="P37" i="2"/>
  <c r="Q37" i="2"/>
  <c r="R37" i="2"/>
  <c r="P38" i="2"/>
  <c r="Q38" i="2"/>
  <c r="R38" i="2"/>
  <c r="P39" i="2"/>
  <c r="Q39" i="2"/>
  <c r="R39" i="2"/>
  <c r="P42" i="2"/>
  <c r="Q42" i="2"/>
  <c r="R42" i="2"/>
  <c r="P43" i="2"/>
  <c r="Q43" i="2"/>
  <c r="R43" i="2"/>
  <c r="P44" i="2"/>
  <c r="Q44" i="2"/>
  <c r="R44" i="2"/>
  <c r="P47" i="2"/>
  <c r="Q47" i="2"/>
  <c r="R47" i="2"/>
  <c r="P48" i="2"/>
  <c r="Q48" i="2"/>
  <c r="R48" i="2"/>
  <c r="P49" i="2"/>
  <c r="Q49" i="2"/>
  <c r="R49" i="2"/>
  <c r="P52" i="2"/>
  <c r="Q52" i="2"/>
  <c r="R52" i="2"/>
  <c r="P53" i="2"/>
  <c r="Q53" i="2"/>
  <c r="R53" i="2"/>
  <c r="P54" i="2"/>
  <c r="Q54" i="2"/>
  <c r="R54" i="2"/>
  <c r="P55" i="2"/>
  <c r="Q55" i="2"/>
  <c r="R55" i="2"/>
  <c r="P58" i="2"/>
  <c r="Q58" i="2"/>
  <c r="R58" i="2"/>
  <c r="P59" i="2"/>
  <c r="Q59" i="2"/>
  <c r="R59" i="2"/>
  <c r="P60" i="2"/>
  <c r="Q60" i="2"/>
  <c r="R60" i="2"/>
  <c r="P63" i="2"/>
  <c r="Q63" i="2"/>
  <c r="R63" i="2"/>
  <c r="P64" i="2"/>
  <c r="Q64" i="2"/>
  <c r="R64" i="2"/>
  <c r="P65" i="2"/>
  <c r="Q65" i="2"/>
  <c r="R65" i="2"/>
  <c r="P66" i="2"/>
  <c r="Q66" i="2"/>
  <c r="R66" i="2"/>
  <c r="P67" i="2"/>
  <c r="Q67" i="2"/>
  <c r="R67" i="2"/>
  <c r="P68" i="2"/>
  <c r="Q68" i="2"/>
  <c r="R68" i="2"/>
  <c r="P69" i="2"/>
  <c r="T69" i="2" s="1"/>
  <c r="Q69" i="2"/>
  <c r="R69" i="2"/>
  <c r="P70" i="2"/>
  <c r="T70" i="2" s="1"/>
  <c r="Q70" i="2"/>
  <c r="R70" i="2"/>
  <c r="P71" i="2"/>
  <c r="T71" i="2" s="1"/>
  <c r="Q71" i="2"/>
  <c r="R71" i="2"/>
  <c r="P72" i="2"/>
  <c r="T72" i="2" s="1"/>
  <c r="Q72" i="2"/>
  <c r="R72" i="2"/>
  <c r="P76" i="2"/>
  <c r="Q76" i="2"/>
  <c r="R76" i="2"/>
  <c r="P77" i="2"/>
  <c r="Q77" i="2"/>
  <c r="R77" i="2"/>
  <c r="P78" i="2"/>
  <c r="Q78" i="2"/>
  <c r="R78" i="2"/>
  <c r="P79" i="2"/>
  <c r="Q79" i="2"/>
  <c r="R79" i="2"/>
  <c r="P80" i="2"/>
  <c r="Q80" i="2"/>
  <c r="R80" i="2"/>
  <c r="P81" i="2"/>
  <c r="Q81" i="2"/>
  <c r="R81" i="2"/>
  <c r="P82" i="2"/>
  <c r="Q82" i="2"/>
  <c r="R82" i="2"/>
  <c r="P85" i="2"/>
  <c r="Q85" i="2"/>
  <c r="R85" i="2"/>
  <c r="P86" i="2"/>
  <c r="Q86" i="2"/>
  <c r="R86" i="2"/>
  <c r="P87" i="2"/>
  <c r="Q87" i="2"/>
  <c r="R87" i="2"/>
  <c r="P88" i="2"/>
  <c r="Q88" i="2"/>
  <c r="R88" i="2"/>
  <c r="P94" i="2"/>
  <c r="Q94" i="2"/>
  <c r="R94" i="2"/>
  <c r="P95" i="2"/>
  <c r="Q95" i="2"/>
  <c r="R95" i="2"/>
  <c r="P98" i="2"/>
  <c r="Q98" i="2"/>
  <c r="R98" i="2"/>
  <c r="R8" i="2"/>
  <c r="Q8" i="2"/>
  <c r="P8" i="2"/>
  <c r="X93" i="1"/>
  <c r="X92" i="1"/>
  <c r="X96" i="1"/>
  <c r="X89" i="1"/>
  <c r="X55" i="1"/>
  <c r="X36" i="1"/>
  <c r="T35" i="2" l="1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H53" i="2"/>
  <c r="N53" i="2" s="1"/>
  <c r="H54" i="2"/>
  <c r="H34" i="2"/>
  <c r="N34" i="2" s="1"/>
  <c r="N54" i="2" l="1"/>
  <c r="H69" i="2" l="1"/>
  <c r="N69" i="2" s="1"/>
  <c r="H70" i="2"/>
  <c r="N70" i="2" s="1"/>
  <c r="H71" i="2"/>
  <c r="N71" i="2" s="1"/>
  <c r="H72" i="2"/>
  <c r="N72" i="2" s="1"/>
  <c r="X71" i="1" l="1"/>
  <c r="X69" i="1"/>
  <c r="X68" i="1"/>
  <c r="X67" i="1"/>
  <c r="T83" i="2" l="1"/>
  <c r="T84" i="2"/>
  <c r="T89" i="2"/>
  <c r="T90" i="2"/>
  <c r="T92" i="2"/>
  <c r="T93" i="2"/>
  <c r="T96" i="2"/>
  <c r="T97" i="2"/>
  <c r="H98" i="2" l="1"/>
  <c r="N98" i="2" s="1"/>
  <c r="H95" i="2"/>
  <c r="N95" i="2" s="1"/>
  <c r="H94" i="2"/>
  <c r="N94" i="2" s="1"/>
  <c r="H86" i="2"/>
  <c r="N86" i="2" s="1"/>
  <c r="H87" i="2"/>
  <c r="N87" i="2" s="1"/>
  <c r="H88" i="2"/>
  <c r="N88" i="2" s="1"/>
  <c r="H76" i="2"/>
  <c r="N76" i="2" s="1"/>
  <c r="H77" i="2"/>
  <c r="N77" i="2" s="1"/>
  <c r="H78" i="2"/>
  <c r="N78" i="2" s="1"/>
  <c r="H79" i="2"/>
  <c r="N79" i="2" s="1"/>
  <c r="H80" i="2"/>
  <c r="N80" i="2" s="1"/>
  <c r="H81" i="2"/>
  <c r="N81" i="2" s="1"/>
  <c r="H82" i="2"/>
  <c r="N82" i="2" s="1"/>
  <c r="H37" i="2"/>
  <c r="N37" i="2" s="1"/>
  <c r="H38" i="2"/>
  <c r="N38" i="2" s="1"/>
  <c r="T95" i="2" l="1"/>
  <c r="T94" i="2" l="1"/>
  <c r="X44" i="1" l="1"/>
  <c r="X46" i="1" l="1"/>
  <c r="X45" i="1"/>
  <c r="T98" i="2" l="1"/>
  <c r="X49" i="1"/>
  <c r="X51" i="1" l="1"/>
  <c r="X50" i="1"/>
  <c r="T91" i="2" l="1"/>
  <c r="T86" i="2" l="1"/>
  <c r="X85" i="1"/>
  <c r="T85" i="2"/>
  <c r="X83" i="1"/>
  <c r="T88" i="2"/>
  <c r="X86" i="1"/>
  <c r="T80" i="2" l="1"/>
  <c r="T82" i="2" l="1"/>
  <c r="X79" i="1"/>
  <c r="T81" i="2"/>
  <c r="X78" i="1"/>
  <c r="X80" i="1"/>
  <c r="T78" i="2"/>
  <c r="X76" i="1"/>
  <c r="T76" i="2"/>
  <c r="X74" i="1"/>
  <c r="T79" i="2"/>
  <c r="X77" i="1"/>
  <c r="T77" i="2" l="1"/>
  <c r="X75" i="1"/>
  <c r="X66" i="1" l="1"/>
  <c r="X64" i="1"/>
  <c r="X61" i="1"/>
  <c r="X65" i="1"/>
  <c r="X62" i="1"/>
  <c r="X13" i="1" l="1"/>
  <c r="X37" i="1" l="1"/>
  <c r="X41" i="1"/>
  <c r="X40" i="1" l="1"/>
  <c r="X38" i="1"/>
  <c r="X39" i="1"/>
  <c r="X31" i="1"/>
  <c r="X14" i="1"/>
  <c r="X54" i="1" l="1"/>
  <c r="X17" i="1"/>
  <c r="X57" i="1"/>
  <c r="X11" i="1"/>
  <c r="X19" i="1"/>
  <c r="X18" i="1"/>
  <c r="X56" i="1"/>
  <c r="X33" i="1" l="1"/>
  <c r="X32" i="1"/>
  <c r="X24" i="1"/>
  <c r="X30" i="1"/>
  <c r="X23" i="1"/>
  <c r="X26" i="1"/>
  <c r="X25" i="1"/>
  <c r="X29" i="1"/>
  <c r="X20" i="1"/>
  <c r="X12" i="1"/>
  <c r="X63" i="1" l="1"/>
  <c r="T67" i="2" l="1"/>
  <c r="T68" i="2"/>
  <c r="T11" i="2"/>
  <c r="T13" i="2"/>
  <c r="T14" i="2"/>
  <c r="T15" i="2"/>
  <c r="T19" i="2"/>
  <c r="T20" i="2"/>
  <c r="T23" i="2"/>
  <c r="T25" i="2"/>
  <c r="T26" i="2"/>
  <c r="T30" i="2"/>
  <c r="T32" i="2"/>
  <c r="T33" i="2"/>
  <c r="T56" i="2"/>
  <c r="T57" i="2"/>
  <c r="T60" i="2"/>
  <c r="T61" i="2"/>
  <c r="T62" i="2"/>
  <c r="T9" i="2"/>
  <c r="T10" i="2"/>
  <c r="T12" i="2"/>
  <c r="T16" i="2"/>
  <c r="T17" i="2"/>
  <c r="T18" i="2"/>
  <c r="T21" i="2"/>
  <c r="T22" i="2"/>
  <c r="T24" i="2"/>
  <c r="T27" i="2"/>
  <c r="T28" i="2"/>
  <c r="T29" i="2"/>
  <c r="T31" i="2"/>
  <c r="T54" i="2"/>
  <c r="T55" i="2"/>
  <c r="T58" i="2"/>
  <c r="T59" i="2"/>
  <c r="T63" i="2"/>
  <c r="T64" i="2"/>
  <c r="T65" i="2"/>
  <c r="T66" i="2"/>
  <c r="T8" i="2"/>
  <c r="H85" i="2" l="1"/>
  <c r="N85" i="2" s="1"/>
  <c r="H24" i="2" l="1"/>
  <c r="N24" i="2" s="1"/>
  <c r="H91" i="2" l="1"/>
  <c r="N91" i="2" s="1"/>
  <c r="H67" i="2" l="1"/>
  <c r="N67" i="2" s="1"/>
  <c r="H68" i="2"/>
  <c r="N68" i="2" s="1"/>
  <c r="H39" i="2" l="1"/>
  <c r="N39" i="2" s="1"/>
  <c r="H36" i="2"/>
  <c r="N36" i="2" s="1"/>
  <c r="H35" i="2"/>
  <c r="N35" i="2" s="1"/>
  <c r="X10" i="1" l="1"/>
  <c r="H31" i="2" l="1"/>
  <c r="N31" i="2" s="1"/>
  <c r="H12" i="2"/>
  <c r="N12" i="2" s="1"/>
  <c r="H66" i="2" l="1"/>
  <c r="N66" i="2" s="1"/>
  <c r="H65" i="2"/>
  <c r="N65" i="2" s="1"/>
  <c r="H64" i="2"/>
  <c r="N64" i="2" s="1"/>
  <c r="H63" i="2"/>
  <c r="N63" i="2" s="1"/>
  <c r="H60" i="2"/>
  <c r="N60" i="2" s="1"/>
  <c r="H59" i="2"/>
  <c r="N59" i="2" s="1"/>
  <c r="H58" i="2"/>
  <c r="N58" i="2" s="1"/>
  <c r="H55" i="2"/>
  <c r="N55" i="2" s="1"/>
  <c r="H52" i="2"/>
  <c r="N52" i="2" s="1"/>
  <c r="H49" i="2"/>
  <c r="N49" i="2" s="1"/>
  <c r="H48" i="2"/>
  <c r="N48" i="2" s="1"/>
  <c r="H47" i="2"/>
  <c r="N47" i="2" s="1"/>
  <c r="H44" i="2"/>
  <c r="N44" i="2" s="1"/>
  <c r="H43" i="2"/>
  <c r="N43" i="2" s="1"/>
  <c r="H42" i="2"/>
  <c r="N42" i="2" s="1"/>
  <c r="H30" i="2"/>
  <c r="N30" i="2" s="1"/>
  <c r="H29" i="2"/>
  <c r="N29" i="2" s="1"/>
  <c r="H28" i="2"/>
  <c r="N28" i="2" s="1"/>
  <c r="H27" i="2"/>
  <c r="N27" i="2" s="1"/>
  <c r="H23" i="2"/>
  <c r="N23" i="2" s="1"/>
  <c r="H22" i="2"/>
  <c r="N22" i="2" s="1"/>
  <c r="H21" i="2"/>
  <c r="N21" i="2" s="1"/>
  <c r="H18" i="2"/>
  <c r="N18" i="2" s="1"/>
  <c r="H17" i="2"/>
  <c r="N17" i="2" s="1"/>
  <c r="H16" i="2"/>
  <c r="N16" i="2" s="1"/>
  <c r="H15" i="2"/>
  <c r="N15" i="2" s="1"/>
  <c r="H9" i="2"/>
  <c r="N9" i="2" s="1"/>
  <c r="H10" i="2"/>
  <c r="N10" i="2" s="1"/>
  <c r="H11" i="2"/>
  <c r="N11" i="2" s="1"/>
  <c r="H8" i="2"/>
  <c r="N8" i="2" s="1"/>
  <c r="E3" i="5" l="1"/>
  <c r="D2" i="2"/>
  <c r="E4" i="5" s="1"/>
  <c r="D1" i="2"/>
</calcChain>
</file>

<file path=xl/sharedStrings.xml><?xml version="1.0" encoding="utf-8"?>
<sst xmlns="http://schemas.openxmlformats.org/spreadsheetml/2006/main" count="1360" uniqueCount="333">
  <si>
    <t>MODELO</t>
  </si>
  <si>
    <t>Segmento</t>
  </si>
  <si>
    <t>Transmisión</t>
  </si>
  <si>
    <t>Cilindrara</t>
  </si>
  <si>
    <t>Caballos de Fuerza</t>
  </si>
  <si>
    <t>N° de Airbags</t>
  </si>
  <si>
    <t>ABS</t>
  </si>
  <si>
    <t>Alarma</t>
  </si>
  <si>
    <t>Aire Acondicionado Manual (M) / Automático (A)</t>
  </si>
  <si>
    <t>Cierre Centralizado de Puertas</t>
  </si>
  <si>
    <t>Control de Estabilidad</t>
  </si>
  <si>
    <t>Control de radio al volante</t>
  </si>
  <si>
    <t>Control crucero</t>
  </si>
  <si>
    <t>Tecnología Multimedia</t>
  </si>
  <si>
    <t>Radio Touch</t>
  </si>
  <si>
    <t>Neblineros</t>
  </si>
  <si>
    <t>Llantas de aleación</t>
  </si>
  <si>
    <t>Espejos Eléctricos (E) / Abatibles (A)</t>
  </si>
  <si>
    <t>Sensor / Cámara de retroceso</t>
  </si>
  <si>
    <t>Barras de techo</t>
  </si>
  <si>
    <t>Techo Corredizo o Panorámico</t>
  </si>
  <si>
    <t>Capacidad</t>
  </si>
  <si>
    <t>GRAND i10 Hatchback PE</t>
  </si>
  <si>
    <t>GRAND i10 Sedán PE</t>
  </si>
  <si>
    <t>ACCENT RB Hatchback</t>
  </si>
  <si>
    <t>ACCENT RB Sedán</t>
  </si>
  <si>
    <t>ELANTRA AD</t>
  </si>
  <si>
    <t>I-20 Active</t>
  </si>
  <si>
    <t>Crossover</t>
  </si>
  <si>
    <t>CRETA</t>
  </si>
  <si>
    <t>SUV</t>
  </si>
  <si>
    <t>SANTA FE DM PE</t>
  </si>
  <si>
    <t>GRAND SANTA FE NC PE NAV</t>
  </si>
  <si>
    <t>MINIBUS H1 A2</t>
  </si>
  <si>
    <t>Modelo</t>
  </si>
  <si>
    <t>Bono Importador</t>
  </si>
  <si>
    <t xml:space="preserve"> Precio Lista</t>
  </si>
  <si>
    <t>Bono</t>
  </si>
  <si>
    <t>GRAND I-10 BA 5DR 1.0 5M/T GL BASE 2AB PE</t>
  </si>
  <si>
    <t>GRAND I-10 BA 5DR 1.0 5M/T GL DH 2AB PE</t>
  </si>
  <si>
    <t>GRAND I-10 BA 5DR 1.2 5M/T GLS 2AB AC PE</t>
  </si>
  <si>
    <t>GRAND I-10 BA 5DR 1.2 AT GLS 2AB ABS AC PE</t>
  </si>
  <si>
    <t>ACCENT RB 5DR 1.4 6M/T GL 2AB</t>
  </si>
  <si>
    <t>ACCENT RB 5DR 1.4 6M/T GL 2AB ABS AC</t>
  </si>
  <si>
    <t>ACCENT RB 5DR 1.6 6M/T GL FULL</t>
  </si>
  <si>
    <t>ACCENT RB 5DR 1.6 4A/T GL FULL</t>
  </si>
  <si>
    <t>ACCENT RB SDN 1.4 6M/T GL 2AB</t>
  </si>
  <si>
    <t>ACCENT RB SDN 1.4 6M/T GL 2AB AC</t>
  </si>
  <si>
    <t>ACCENT RB SDN 1.4 6M/T GL 2AB AC ABS LL</t>
  </si>
  <si>
    <t>ACCENT RB 1,4 GL CVT GL 2AB AC ABS</t>
  </si>
  <si>
    <t>I20 Active 1.4 MT L 2AB ABS</t>
  </si>
  <si>
    <t>I20 Active 1.4 MT GL 2AB ABS</t>
  </si>
  <si>
    <t>I20 Active 1.4 AT GL 2AB ABS</t>
  </si>
  <si>
    <t>CRETA GS 1.6 MT GL 2AB</t>
  </si>
  <si>
    <t>CRETA GS 1.6 MT GLS 2AB ABS</t>
  </si>
  <si>
    <t>CRETA GS 1,6 AT GLS 2AB ABS</t>
  </si>
  <si>
    <t>SANTA FE DM WGN 2.4 6M/T GLS PE</t>
  </si>
  <si>
    <t>SANTA FE DM WGN 2.4 6A/T GLS PE</t>
  </si>
  <si>
    <t>SANTA FE DM WGN 2.4 6A/T 4WD GLS PE</t>
  </si>
  <si>
    <t>SANTA FE DM WGN 2.4 6A/T 4WD GLS FULL PE</t>
  </si>
  <si>
    <t>SANTA FE DM WGN 2.2 CRDI 6M/T GLS PE</t>
  </si>
  <si>
    <t>SANTA FE DM WGN 2.2 CRDI 6A/T GLS PE</t>
  </si>
  <si>
    <t>SANTA FE DM WGN 2.2 CRDI 6A/T 4WD GLS FULL PE</t>
  </si>
  <si>
    <t>GRAND SANTA FE NC 5DR 2.2 CRDI 6A/T 4WD GLS PE NAV</t>
  </si>
  <si>
    <t>GRAND SANTA FE NC 5DR 2.2 CRDI 6A/T 4WD GLS FULL PE NAV</t>
  </si>
  <si>
    <t>IONIQ</t>
  </si>
  <si>
    <t>IONIQ HEV 1.6 DCT GLS</t>
  </si>
  <si>
    <t>GRAND I-10 BA SDN MT GL 2AB AV PE</t>
  </si>
  <si>
    <t>GRAND I-10 BA SDN MT GL 2AB AC PE</t>
  </si>
  <si>
    <t>GRAND I-10 BA SDN MT GLS 2AB AC ABS PE</t>
  </si>
  <si>
    <t>GRAND I-10 BA SDN MT GLS 2AB AC ABS FULL PE</t>
  </si>
  <si>
    <t>x</t>
  </si>
  <si>
    <t>Cod Artículo</t>
  </si>
  <si>
    <t>Cod Config</t>
  </si>
  <si>
    <t>xx</t>
  </si>
  <si>
    <t>SBS4K461V</t>
  </si>
  <si>
    <t>DD810</t>
  </si>
  <si>
    <t>SBS6K4617</t>
  </si>
  <si>
    <t>DD802</t>
  </si>
  <si>
    <t>DD803</t>
  </si>
  <si>
    <t>SBS6D261B</t>
  </si>
  <si>
    <t>DD806</t>
  </si>
  <si>
    <t>SBS6D2617</t>
  </si>
  <si>
    <t>SBS4K4617</t>
  </si>
  <si>
    <t>DD807</t>
  </si>
  <si>
    <t>DD808</t>
  </si>
  <si>
    <t>DD809</t>
  </si>
  <si>
    <t>SBS41EC57</t>
  </si>
  <si>
    <t>DDAC9</t>
  </si>
  <si>
    <t>A0W5D261F</t>
  </si>
  <si>
    <t>GG345</t>
  </si>
  <si>
    <t>A0W5D2617</t>
  </si>
  <si>
    <t>DD245</t>
  </si>
  <si>
    <t>F2S4D261F</t>
  </si>
  <si>
    <t>F2S4D2617</t>
  </si>
  <si>
    <t>B4S6K2615</t>
  </si>
  <si>
    <t>DD453</t>
  </si>
  <si>
    <t>DD452</t>
  </si>
  <si>
    <t>B4S6K3615</t>
  </si>
  <si>
    <t>GG375</t>
  </si>
  <si>
    <t>B4S6K361B</t>
  </si>
  <si>
    <t>GG457</t>
  </si>
  <si>
    <t>B4S4K3615</t>
  </si>
  <si>
    <t>DD327</t>
  </si>
  <si>
    <t>DD377</t>
  </si>
  <si>
    <t>GG518</t>
  </si>
  <si>
    <t>GG510</t>
  </si>
  <si>
    <t>B8WC2FC5G</t>
  </si>
  <si>
    <t>GG558</t>
  </si>
  <si>
    <t>GG563</t>
  </si>
  <si>
    <t>B8WCJ561F</t>
  </si>
  <si>
    <t>C7S8K461B</t>
  </si>
  <si>
    <t>DD419</t>
  </si>
  <si>
    <t>DD471</t>
  </si>
  <si>
    <t>DD472</t>
  </si>
  <si>
    <t>C7S8K4617</t>
  </si>
  <si>
    <t>SS175</t>
  </si>
  <si>
    <t>DMW72FC5G</t>
  </si>
  <si>
    <t>GGAPS</t>
  </si>
  <si>
    <t>GGAGP</t>
  </si>
  <si>
    <t>DMW72FC5F</t>
  </si>
  <si>
    <t>GGAFX</t>
  </si>
  <si>
    <t>DMW72FC57</t>
  </si>
  <si>
    <t>GG876</t>
  </si>
  <si>
    <t>DMW7L661G</t>
  </si>
  <si>
    <t>GGAPP</t>
  </si>
  <si>
    <t>DMW7L661F</t>
  </si>
  <si>
    <t>DMW7L6617</t>
  </si>
  <si>
    <t>D3W52G61G</t>
  </si>
  <si>
    <t>D3W52G61F</t>
  </si>
  <si>
    <t>DD459</t>
  </si>
  <si>
    <t>D3W52G617</t>
  </si>
  <si>
    <t>DD458</t>
  </si>
  <si>
    <t>D3W52EC5G</t>
  </si>
  <si>
    <t>D3W52EC5F</t>
  </si>
  <si>
    <t>D3W52EC57</t>
  </si>
  <si>
    <t>HB</t>
  </si>
  <si>
    <t>5MT</t>
  </si>
  <si>
    <t>Si</t>
  </si>
  <si>
    <t>7"</t>
  </si>
  <si>
    <t>Cámara</t>
  </si>
  <si>
    <t>M</t>
  </si>
  <si>
    <t>E</t>
  </si>
  <si>
    <t>4AT</t>
  </si>
  <si>
    <t>SD</t>
  </si>
  <si>
    <t>6MT</t>
  </si>
  <si>
    <t>CVT</t>
  </si>
  <si>
    <t>5"</t>
  </si>
  <si>
    <t>Ambos</t>
  </si>
  <si>
    <t>6AT</t>
  </si>
  <si>
    <t>A</t>
  </si>
  <si>
    <t>TCP</t>
  </si>
  <si>
    <t>Sensor</t>
  </si>
  <si>
    <t xml:space="preserve">Mirrorlink </t>
  </si>
  <si>
    <t>8"</t>
  </si>
  <si>
    <t>MT 4x2</t>
  </si>
  <si>
    <t>SI</t>
  </si>
  <si>
    <t>MirrorLink</t>
  </si>
  <si>
    <t>AT 4x2</t>
  </si>
  <si>
    <t>6MT 4x2</t>
  </si>
  <si>
    <t>Nav GPS</t>
  </si>
  <si>
    <t>6AT 4x2</t>
  </si>
  <si>
    <t>6AT 4x4</t>
  </si>
  <si>
    <t>6,2"</t>
  </si>
  <si>
    <t>MB</t>
  </si>
  <si>
    <t>AT</t>
  </si>
  <si>
    <t>GG575</t>
  </si>
  <si>
    <t>GRAND I-10 BA 5DR 1.2 5M/T GLS 2AB AC ABS PE</t>
  </si>
  <si>
    <t>Precio Sugerido Fleetsale</t>
  </si>
  <si>
    <t>MRG Fleetsale</t>
  </si>
  <si>
    <t xml:space="preserve"> Precio Lista Sugerido</t>
  </si>
  <si>
    <t>Precio final sin Financiamiento</t>
  </si>
  <si>
    <t>Precio Fleetsale Sugerido</t>
  </si>
  <si>
    <t>Descuento por Fleetsale</t>
  </si>
  <si>
    <t>B4S6K2615 D D453</t>
  </si>
  <si>
    <t>B4S6K2615 D D452</t>
  </si>
  <si>
    <t>B4S6K3615 G G375</t>
  </si>
  <si>
    <t>B4S6K3615 G G575</t>
  </si>
  <si>
    <t>B4S6K361B G G457</t>
  </si>
  <si>
    <t>B4S4K3615 D D377</t>
  </si>
  <si>
    <t>B4S4K3615 D D327</t>
  </si>
  <si>
    <t>B4S4K3615 G G510</t>
  </si>
  <si>
    <t>B4S4K3615 G G518</t>
  </si>
  <si>
    <t>SBS6K4617 D D802</t>
  </si>
  <si>
    <t>SBS6K4617 D D803</t>
  </si>
  <si>
    <t>SBS6D2617 D D806</t>
  </si>
  <si>
    <t>SBS6D261B D D806</t>
  </si>
  <si>
    <t>SBS4K4617 D D807</t>
  </si>
  <si>
    <t>SBS4K4617 D D808</t>
  </si>
  <si>
    <t>ACCENT RB SDN 1.6 CRDI 6M/T GL 2AB AC</t>
  </si>
  <si>
    <t>SBS41EC57 D DAC9</t>
  </si>
  <si>
    <t>SBS4K4617 D D809</t>
  </si>
  <si>
    <t>SBS4K461V D D810</t>
  </si>
  <si>
    <t>C7S8K4617 S S175</t>
  </si>
  <si>
    <t>C7S8K4617 D D471</t>
  </si>
  <si>
    <t>C7S8K461B D D471</t>
  </si>
  <si>
    <t>A0W5D2617 D D245</t>
  </si>
  <si>
    <t>A0W5D2617 G G345</t>
  </si>
  <si>
    <t>A0W5D261F G G345</t>
  </si>
  <si>
    <t>D3W52G617 D D458</t>
  </si>
  <si>
    <t>D3W52G61F D D459</t>
  </si>
  <si>
    <t>D3W52EC57 D D458</t>
  </si>
  <si>
    <t>DMW7L6617 G G876</t>
  </si>
  <si>
    <t>DMW7L661F G GAFX</t>
  </si>
  <si>
    <t>DMW7L661G G GAGP</t>
  </si>
  <si>
    <t>DMW7L661G G GAPP</t>
  </si>
  <si>
    <t>DMW72FC57 G G876</t>
  </si>
  <si>
    <t>DMW72FC5F G GAFX</t>
  </si>
  <si>
    <t>DMW72FC5G G GAPS</t>
  </si>
  <si>
    <t>B8WC2FC5G G G563</t>
  </si>
  <si>
    <t>B8WC2FC5G G G558</t>
  </si>
  <si>
    <t>GDB96B85D G GJV8</t>
  </si>
  <si>
    <t>G2S6K6A1TEV1 G GA95</t>
  </si>
  <si>
    <t>GDB96B85D</t>
  </si>
  <si>
    <t>GGJV8</t>
  </si>
  <si>
    <t>i30 PD</t>
  </si>
  <si>
    <t>Apple/Android</t>
  </si>
  <si>
    <t>I-30 PD 1.6 MT VALUE</t>
  </si>
  <si>
    <t>I-30 PD 1.6 AT VALUE</t>
  </si>
  <si>
    <t>I-30 PD 2.0 AT PREMIUM</t>
  </si>
  <si>
    <t>AZERA IG</t>
  </si>
  <si>
    <t>AZERA IG 3.0 AT PREMIUM</t>
  </si>
  <si>
    <t>8AT</t>
  </si>
  <si>
    <t>AZERA IG 3.0 AT LIMITED</t>
  </si>
  <si>
    <t>B8WCJ561F G G881</t>
  </si>
  <si>
    <t>B8WCJ561F G G880</t>
  </si>
  <si>
    <t>GRAND SANTA FE NC 3.3 AT VALUE</t>
  </si>
  <si>
    <t>GRAND SANTA FE NC 3.3 AT PREMIUM</t>
  </si>
  <si>
    <t>GG880</t>
  </si>
  <si>
    <t>GG881</t>
  </si>
  <si>
    <t>G8S4J7A1J</t>
  </si>
  <si>
    <t>DD172</t>
  </si>
  <si>
    <t>G8S4J7A1J D D172</t>
  </si>
  <si>
    <t>GG221</t>
  </si>
  <si>
    <t>G8S4J7A1J G G221</t>
  </si>
  <si>
    <t>G3S62GA1F</t>
  </si>
  <si>
    <t>GGAE1</t>
  </si>
  <si>
    <t>G3S6D2617</t>
  </si>
  <si>
    <t>GGADB</t>
  </si>
  <si>
    <t>G3S6D261F</t>
  </si>
  <si>
    <t>GGADC</t>
  </si>
  <si>
    <t>ELANTRA AD 1.6 MT VALUE</t>
  </si>
  <si>
    <t>ELANTRA AD 1.6 AT PLUS</t>
  </si>
  <si>
    <t>ELANTRA AD 1.6 MT PREMIUM</t>
  </si>
  <si>
    <t>ELANTRA AD 1.6 AT PREMIUM</t>
  </si>
  <si>
    <t>ELANTRA AD 1.6 AT LIMITED</t>
  </si>
  <si>
    <r>
      <t>ELANTRA AD</t>
    </r>
    <r>
      <rPr>
        <b/>
        <sz val="12"/>
        <color rgb="FFFF0000"/>
        <rFont val="Calibri"/>
        <family val="2"/>
        <scheme val="minor"/>
      </rPr>
      <t xml:space="preserve"> (Nuevo)</t>
    </r>
  </si>
  <si>
    <r>
      <t xml:space="preserve">TUCSON TL   </t>
    </r>
    <r>
      <rPr>
        <b/>
        <sz val="12"/>
        <color rgb="FFFF0000"/>
        <rFont val="Calibri"/>
        <family val="2"/>
        <scheme val="minor"/>
      </rPr>
      <t>(nuevo)</t>
    </r>
  </si>
  <si>
    <t>TUCSON TL 2.0 MT PLUS</t>
  </si>
  <si>
    <t>TUCSON TL 2.0 AT PLUS</t>
  </si>
  <si>
    <t>TUCSON TL 2.0 MT VALUE</t>
  </si>
  <si>
    <t>TUCSON TL 2.0 MT 4WD VALUE</t>
  </si>
  <si>
    <t>6MT 4x4</t>
  </si>
  <si>
    <t>TUCSON TL 2.0 AT VALUE</t>
  </si>
  <si>
    <t>TUCSON TL 2.0 AT 4WD LIMITED</t>
  </si>
  <si>
    <t>C7S8K4617 D D472</t>
  </si>
  <si>
    <t>C7S8K4617 D D419</t>
  </si>
  <si>
    <t>DDAKG</t>
  </si>
  <si>
    <t>D3W52G617 D DAKG</t>
  </si>
  <si>
    <t>DDAKK</t>
  </si>
  <si>
    <t>D3W52G617 D DAKK</t>
  </si>
  <si>
    <t>D3W52G618</t>
  </si>
  <si>
    <t>DDAKJ</t>
  </si>
  <si>
    <t>D3W52G618 D DAKJ</t>
  </si>
  <si>
    <t>DDAKH</t>
  </si>
  <si>
    <t>D3W52G61F D DAKH</t>
  </si>
  <si>
    <t>DDAKL</t>
  </si>
  <si>
    <t>D3W52G61F D DAKL</t>
  </si>
  <si>
    <t>GGCJB</t>
  </si>
  <si>
    <t>D3W52G61G G GCJB</t>
  </si>
  <si>
    <t>DDADJ</t>
  </si>
  <si>
    <t>F2S4D2617 D DADJ</t>
  </si>
  <si>
    <t>GGCE5</t>
  </si>
  <si>
    <t>F2S4D2617 G GCE5</t>
  </si>
  <si>
    <t>DDADU</t>
  </si>
  <si>
    <t>F2S4D261F D DADU</t>
  </si>
  <si>
    <t>GGCE6</t>
  </si>
  <si>
    <t>F2S4D261F G GCE6</t>
  </si>
  <si>
    <t>GGCE7</t>
  </si>
  <si>
    <t>F2S4D261F G GCE7</t>
  </si>
  <si>
    <t>G3S62GA1F G GAE1</t>
  </si>
  <si>
    <t>G3S6D2617 G GADB</t>
  </si>
  <si>
    <t>G3S6D261F G GADC</t>
  </si>
  <si>
    <t>TUCSON TL NAV</t>
  </si>
  <si>
    <r>
      <t xml:space="preserve">Tucson TL  </t>
    </r>
    <r>
      <rPr>
        <b/>
        <sz val="12"/>
        <color rgb="FFFF0000"/>
        <rFont val="Calibri"/>
        <family val="2"/>
        <scheme val="minor"/>
      </rPr>
      <t>(Nuevo)</t>
    </r>
  </si>
  <si>
    <t>GRAND SANTA FE NC PE</t>
  </si>
  <si>
    <t>TUCSON TL 2.0 MT GL ADVANCE NAV</t>
  </si>
  <si>
    <t>TUCSON TL 2.0 AT GL ADVANCE NAV</t>
  </si>
  <si>
    <t>TUCSON TL 2.0 CRDi MT GL ADVANCE NAV</t>
  </si>
  <si>
    <t>TUCSON TL 2.0 CRDI E6 MT PLUS</t>
  </si>
  <si>
    <t>TUCSON TL 2.0 CRDI E6 AT PLUS</t>
  </si>
  <si>
    <t>TUCSON TL 2.0 CRDI E6 MT VALUE</t>
  </si>
  <si>
    <t>TUCSON TL 2.0 CRDI E6 AT VALUE</t>
  </si>
  <si>
    <t>D3W52EC57 D DAKV</t>
  </si>
  <si>
    <t>D3W52EC5F D DAKX</t>
  </si>
  <si>
    <t>D3W52EC57 D DAKW</t>
  </si>
  <si>
    <t>D3W52EC5F D DAKY</t>
  </si>
  <si>
    <t>DDAKV</t>
  </si>
  <si>
    <t>DDAKW</t>
  </si>
  <si>
    <t>DDAKX</t>
  </si>
  <si>
    <t>DDAKY</t>
  </si>
  <si>
    <t>PRECIOS SUGERIDOS DE VENTA FLEETSALE N° 03 -2018</t>
  </si>
  <si>
    <t>ELANTRA AD 1.6 MT SEL</t>
  </si>
  <si>
    <t>F2S4D2617 D DADI</t>
  </si>
  <si>
    <t>CRETA GS 1.6 MT GL 2AB ABS</t>
  </si>
  <si>
    <t>A0W5D2617 D D469</t>
  </si>
  <si>
    <t>TUCSON TL 2.0 CRDI E6 AT 4WD LIMITED</t>
  </si>
  <si>
    <t>D3W52EC5G G GCJE</t>
  </si>
  <si>
    <t>H-1 TQ MB 2.5 CRDI AT GLS AC 2AB LL ABS</t>
  </si>
  <si>
    <t>DD469</t>
  </si>
  <si>
    <t>GGCJE</t>
  </si>
  <si>
    <t>TUCSON TL 2.0 CRDi E6 AT 4WD LIMITED</t>
  </si>
  <si>
    <t>DDADI</t>
  </si>
  <si>
    <t>G2S6K6A1TEV1</t>
  </si>
  <si>
    <t>GG602</t>
  </si>
  <si>
    <t>G2S6K6A1TEV1 G G602</t>
  </si>
  <si>
    <t>GG921</t>
  </si>
  <si>
    <t>G2S6K6A1TEV1 G G921</t>
  </si>
  <si>
    <t>GGA95</t>
  </si>
  <si>
    <t>Diferencia con anterior</t>
  </si>
  <si>
    <t>LP 02 - 2018 (anterior)</t>
  </si>
  <si>
    <t>Precio Fleetsale Sugerido LP02</t>
  </si>
  <si>
    <t>MRG Fleetsale LP02</t>
  </si>
  <si>
    <t>Descuento por Fleetsale LP02</t>
  </si>
  <si>
    <t>Nueva versión</t>
  </si>
  <si>
    <t>Diferencia con LP vigente con LP Fleet</t>
  </si>
  <si>
    <t>Diferencia con LP anterior</t>
  </si>
  <si>
    <t>LP 03 - 2018 (Nueva)</t>
  </si>
  <si>
    <t>Precio Publicos</t>
  </si>
  <si>
    <t>Precio Convenio</t>
  </si>
  <si>
    <t xml:space="preserve">  $             16.686.000</t>
  </si>
  <si>
    <t>$          20.554.300</t>
  </si>
  <si>
    <t xml:space="preserve">                          Vigencia: desde 13 de Abril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</si>
</sst>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#,###\ &quot;Kg&quot;"/>
    <numFmt numFmtId="168" formatCode="_(&quot;$&quot;* #,##0_);_(&quot;$&quot;* \(#,##0\);_(&quot;$&quot;* &quot;-&quot;_);_(@_)"/>
    <numFmt numFmtId="169" formatCode="#,###\ &quot;Pas.&quot;"/>
    <numFmt numFmtId="170" formatCode="_-* #,##0_-;\-* #,##0_-;_-* &quot;-&quot;??_-;_-@_-"/>
    <numFmt numFmtId="171" formatCode="0.0%"/>
    <numFmt numFmtId="172" formatCode="[$USD]\ #,##0"/>
    <numFmt numFmtId="173" formatCode="_-&quot;$&quot;\ * #,##0_-;\-&quot;$&quot;\ * #,##0_-;_-&quot;$&quot;\ * &quot;-&quot;??_-;_-@_-"/>
    <numFmt numFmtId="174" formatCode="_-[$USD]\ * #,##0_-;\-[$USD]\ * #,##0_-;_-[$USD]\ * &quot;-&quot;_-;_-@_-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8"/>
      <name val="Calibri"/>
      <family val="2"/>
      <scheme val="minor"/>
    </font>
    <font>
      <sz val="11"/>
      <name val="돋움"/>
      <family val="3"/>
      <charset val="129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10"/>
      <name val="MS Sans Serif"/>
      <family val="2"/>
    </font>
    <font>
      <b/>
      <sz val="10"/>
      <color theme="1"/>
      <name val="Calibri"/>
      <family val="2"/>
      <scheme val="minor"/>
    </font>
    <font>
      <sz val="9"/>
      <name val="Courier New"/>
      <family val="3"/>
    </font>
    <font>
      <b/>
      <sz val="9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name val="Century Gothic"/>
      <family val="2"/>
    </font>
    <font>
      <sz val="18"/>
      <color theme="1"/>
      <name val="Calibri"/>
      <family val="2"/>
      <scheme val="minor"/>
    </font>
    <font>
      <b/>
      <sz val="18"/>
      <name val="Calibri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0"/>
      <name val="Century Gothic"/>
      <family val="2"/>
    </font>
    <font>
      <b/>
      <sz val="16"/>
      <color theme="0"/>
      <name val="Calibri"/>
      <family val="2"/>
    </font>
    <font>
      <sz val="16"/>
      <name val="Calibri"/>
      <family val="2"/>
    </font>
    <font>
      <sz val="10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</cellStyleXfs>
  <cellXfs count="157">
    <xf numFmtId="0" fontId="0" fillId="0" borderId="0" xfId="0"/>
    <xf numFmtId="0" fontId="4" fillId="0" borderId="0" xfId="3" applyFont="1" applyAlignment="1">
      <alignment horizontal="centerContinuous"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vertical="center" wrapText="1"/>
    </xf>
    <xf numFmtId="0" fontId="6" fillId="0" borderId="0" xfId="3" applyFont="1" applyAlignment="1">
      <alignment horizontal="centerContinuous" vertical="center"/>
    </xf>
    <xf numFmtId="0" fontId="6" fillId="0" borderId="0" xfId="3" applyFont="1" applyAlignment="1">
      <alignment vertical="center"/>
    </xf>
    <xf numFmtId="0" fontId="7" fillId="0" borderId="0" xfId="3" applyFont="1" applyAlignment="1">
      <alignment horizontal="left" vertical="center"/>
    </xf>
    <xf numFmtId="0" fontId="8" fillId="0" borderId="0" xfId="3" applyFont="1" applyAlignment="1">
      <alignment vertical="center"/>
    </xf>
    <xf numFmtId="0" fontId="9" fillId="2" borderId="1" xfId="3" applyFont="1" applyFill="1" applyBorder="1" applyAlignment="1">
      <alignment horizontal="centerContinuous" vertical="center"/>
    </xf>
    <xf numFmtId="0" fontId="9" fillId="2" borderId="1" xfId="3" applyFont="1" applyFill="1" applyBorder="1" applyAlignment="1">
      <alignment horizontal="center" vertical="center" textRotation="90" wrapText="1"/>
    </xf>
    <xf numFmtId="3" fontId="9" fillId="2" borderId="1" xfId="3" applyNumberFormat="1" applyFont="1" applyFill="1" applyBorder="1" applyAlignment="1">
      <alignment horizontal="center" vertical="center" textRotation="90" wrapText="1"/>
    </xf>
    <xf numFmtId="0" fontId="9" fillId="2" borderId="0" xfId="3" applyFont="1" applyFill="1" applyBorder="1" applyAlignment="1">
      <alignment horizontal="center" vertical="center" textRotation="90" wrapText="1"/>
    </xf>
    <xf numFmtId="0" fontId="10" fillId="2" borderId="2" xfId="3" applyFont="1" applyFill="1" applyBorder="1" applyAlignment="1">
      <alignment horizontal="center" vertical="center" wrapText="1" shrinkToFit="1"/>
    </xf>
    <xf numFmtId="0" fontId="11" fillId="0" borderId="0" xfId="3" applyFont="1" applyAlignment="1">
      <alignment vertical="center"/>
    </xf>
    <xf numFmtId="0" fontId="7" fillId="3" borderId="0" xfId="3" applyFont="1" applyFill="1" applyAlignment="1">
      <alignment horizontal="center" vertical="center"/>
    </xf>
    <xf numFmtId="0" fontId="12" fillId="0" borderId="0" xfId="3" applyFont="1" applyAlignment="1">
      <alignment vertical="center"/>
    </xf>
    <xf numFmtId="0" fontId="13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17" fillId="0" borderId="0" xfId="3" applyFont="1" applyAlignment="1">
      <alignment horizontal="center" vertical="center"/>
    </xf>
    <xf numFmtId="0" fontId="3" fillId="0" borderId="0" xfId="3" applyAlignment="1">
      <alignment vertical="center"/>
    </xf>
    <xf numFmtId="0" fontId="9" fillId="2" borderId="1" xfId="3" applyFont="1" applyFill="1" applyBorder="1" applyAlignment="1">
      <alignment horizontal="center" vertical="center"/>
    </xf>
    <xf numFmtId="3" fontId="9" fillId="2" borderId="1" xfId="3" applyNumberFormat="1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center" vertical="center"/>
    </xf>
    <xf numFmtId="0" fontId="17" fillId="0" borderId="3" xfId="3" applyFont="1" applyFill="1" applyBorder="1" applyAlignment="1">
      <alignment horizontal="left" vertical="center"/>
    </xf>
    <xf numFmtId="167" fontId="17" fillId="0" borderId="3" xfId="3" applyNumberFormat="1" applyFont="1" applyFill="1" applyBorder="1" applyAlignment="1">
      <alignment horizontal="center" vertical="center"/>
    </xf>
    <xf numFmtId="0" fontId="18" fillId="0" borderId="4" xfId="3" applyFont="1" applyFill="1" applyBorder="1" applyAlignment="1">
      <alignment horizontal="center" vertical="center"/>
    </xf>
    <xf numFmtId="3" fontId="18" fillId="0" borderId="4" xfId="3" applyNumberFormat="1" applyFont="1" applyFill="1" applyBorder="1" applyAlignment="1">
      <alignment horizontal="center" vertical="center"/>
    </xf>
    <xf numFmtId="0" fontId="17" fillId="0" borderId="3" xfId="3" applyFont="1" applyFill="1" applyBorder="1" applyAlignment="1">
      <alignment horizontal="center" vertical="center"/>
    </xf>
    <xf numFmtId="0" fontId="17" fillId="0" borderId="4" xfId="3" applyFont="1" applyFill="1" applyBorder="1" applyAlignment="1">
      <alignment horizontal="center" vertical="center"/>
    </xf>
    <xf numFmtId="168" fontId="17" fillId="0" borderId="3" xfId="3" applyNumberFormat="1" applyFont="1" applyFill="1" applyBorder="1" applyAlignment="1">
      <alignment horizontal="center" vertical="center"/>
    </xf>
    <xf numFmtId="0" fontId="19" fillId="0" borderId="0" xfId="3" applyFont="1" applyAlignment="1">
      <alignment vertical="center"/>
    </xf>
    <xf numFmtId="3" fontId="17" fillId="0" borderId="3" xfId="3" applyNumberFormat="1" applyFont="1" applyFill="1" applyBorder="1" applyAlignment="1">
      <alignment horizontal="center" vertical="center"/>
    </xf>
    <xf numFmtId="0" fontId="3" fillId="0" borderId="0" xfId="3" applyFont="1" applyFill="1" applyAlignment="1">
      <alignment vertical="center"/>
    </xf>
    <xf numFmtId="0" fontId="20" fillId="0" borderId="0" xfId="3" applyFont="1" applyAlignment="1">
      <alignment vertical="center"/>
    </xf>
    <xf numFmtId="0" fontId="17" fillId="0" borderId="0" xfId="3" applyFont="1" applyFill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21" fillId="2" borderId="1" xfId="3" applyFont="1" applyFill="1" applyBorder="1" applyAlignment="1">
      <alignment horizontal="center" vertical="center"/>
    </xf>
    <xf numFmtId="0" fontId="22" fillId="0" borderId="0" xfId="3" applyFont="1" applyAlignment="1">
      <alignment vertical="center"/>
    </xf>
    <xf numFmtId="169" fontId="17" fillId="0" borderId="3" xfId="3" applyNumberFormat="1" applyFont="1" applyFill="1" applyBorder="1" applyAlignment="1">
      <alignment horizontal="center" vertical="center"/>
    </xf>
    <xf numFmtId="0" fontId="18" fillId="0" borderId="3" xfId="3" applyFont="1" applyFill="1" applyBorder="1" applyAlignment="1">
      <alignment horizontal="center" vertical="center"/>
    </xf>
    <xf numFmtId="3" fontId="17" fillId="0" borderId="0" xfId="3" applyNumberFormat="1" applyFont="1" applyFill="1" applyBorder="1" applyAlignment="1">
      <alignment horizontal="center" vertical="center"/>
    </xf>
    <xf numFmtId="0" fontId="10" fillId="2" borderId="5" xfId="3" applyFont="1" applyFill="1" applyBorder="1" applyAlignment="1">
      <alignment horizontal="center" vertical="center" wrapText="1" shrinkToFit="1"/>
    </xf>
    <xf numFmtId="0" fontId="10" fillId="2" borderId="5" xfId="3" applyFont="1" applyFill="1" applyBorder="1" applyAlignment="1">
      <alignment horizontal="center" vertical="center"/>
    </xf>
    <xf numFmtId="0" fontId="10" fillId="2" borderId="5" xfId="3" applyFont="1" applyFill="1" applyBorder="1" applyAlignment="1">
      <alignment horizontal="center" vertical="center" wrapText="1"/>
    </xf>
    <xf numFmtId="0" fontId="24" fillId="2" borderId="5" xfId="3" applyFont="1" applyFill="1" applyBorder="1" applyAlignment="1">
      <alignment horizontal="center" vertical="center" wrapText="1" shrinkToFit="1"/>
    </xf>
    <xf numFmtId="0" fontId="10" fillId="2" borderId="6" xfId="3" applyFont="1" applyFill="1" applyBorder="1" applyAlignment="1">
      <alignment horizontal="center" vertical="center" wrapText="1" shrinkToFit="1"/>
    </xf>
    <xf numFmtId="0" fontId="10" fillId="2" borderId="0" xfId="3" applyFont="1" applyFill="1" applyBorder="1" applyAlignment="1">
      <alignment horizontal="center" vertical="center" wrapText="1" shrinkToFit="1"/>
    </xf>
    <xf numFmtId="0" fontId="3" fillId="0" borderId="0" xfId="3" applyFill="1" applyAlignment="1">
      <alignment vertical="center"/>
    </xf>
    <xf numFmtId="0" fontId="9" fillId="2" borderId="7" xfId="3" applyFont="1" applyFill="1" applyBorder="1" applyAlignment="1">
      <alignment horizontal="centerContinuous" vertical="center"/>
    </xf>
    <xf numFmtId="0" fontId="25" fillId="0" borderId="0" xfId="3" applyFont="1" applyAlignment="1">
      <alignment vertical="center"/>
    </xf>
    <xf numFmtId="0" fontId="25" fillId="0" borderId="0" xfId="3" applyFont="1" applyAlignment="1">
      <alignment horizontal="center" vertical="center"/>
    </xf>
    <xf numFmtId="0" fontId="26" fillId="0" borderId="0" xfId="3" applyFont="1" applyFill="1" applyAlignment="1">
      <alignment horizontal="centerContinuous" vertical="center"/>
    </xf>
    <xf numFmtId="0" fontId="29" fillId="0" borderId="0" xfId="3" applyFont="1" applyFill="1" applyAlignment="1">
      <alignment horizontal="centerContinuous" vertical="center"/>
    </xf>
    <xf numFmtId="0" fontId="30" fillId="0" borderId="0" xfId="3" applyFont="1" applyFill="1" applyBorder="1" applyAlignment="1">
      <alignment horizontal="centerContinuous" vertical="center"/>
    </xf>
    <xf numFmtId="0" fontId="31" fillId="0" borderId="0" xfId="3" applyFont="1" applyAlignment="1">
      <alignment horizontal="left" vertical="center"/>
    </xf>
    <xf numFmtId="170" fontId="33" fillId="0" borderId="0" xfId="1" applyNumberFormat="1" applyFont="1" applyFill="1" applyBorder="1" applyAlignment="1">
      <alignment vertical="center"/>
    </xf>
    <xf numFmtId="0" fontId="32" fillId="4" borderId="0" xfId="3" applyFont="1" applyFill="1" applyBorder="1" applyAlignment="1">
      <alignment vertical="center"/>
    </xf>
    <xf numFmtId="0" fontId="6" fillId="4" borderId="0" xfId="3" applyFont="1" applyFill="1" applyBorder="1" applyAlignment="1">
      <alignment horizontal="centerContinuous" vertical="center"/>
    </xf>
    <xf numFmtId="0" fontId="6" fillId="0" borderId="0" xfId="3" applyFont="1" applyFill="1" applyBorder="1" applyAlignment="1">
      <alignment horizontal="centerContinuous" vertical="center"/>
    </xf>
    <xf numFmtId="0" fontId="34" fillId="0" borderId="0" xfId="3" applyFont="1" applyAlignment="1">
      <alignment horizontal="centerContinuous" vertical="center"/>
    </xf>
    <xf numFmtId="0" fontId="9" fillId="2" borderId="7" xfId="3" applyFont="1" applyFill="1" applyBorder="1" applyAlignment="1">
      <alignment horizontal="center" vertical="center"/>
    </xf>
    <xf numFmtId="0" fontId="35" fillId="4" borderId="0" xfId="7" applyFont="1" applyFill="1" applyBorder="1" applyAlignment="1">
      <alignment horizontal="left" vertical="center"/>
    </xf>
    <xf numFmtId="0" fontId="37" fillId="2" borderId="7" xfId="3" applyFont="1" applyFill="1" applyBorder="1" applyAlignment="1">
      <alignment horizontal="center" vertical="center" wrapText="1" shrinkToFit="1"/>
    </xf>
    <xf numFmtId="0" fontId="8" fillId="4" borderId="0" xfId="7" applyFont="1" applyFill="1" applyBorder="1" applyAlignment="1">
      <alignment vertical="center"/>
    </xf>
    <xf numFmtId="164" fontId="38" fillId="6" borderId="7" xfId="7" applyNumberFormat="1" applyFont="1" applyFill="1" applyBorder="1" applyAlignment="1">
      <alignment horizontal="center" vertical="center" wrapText="1"/>
    </xf>
    <xf numFmtId="0" fontId="23" fillId="0" borderId="0" xfId="3" applyFont="1" applyAlignment="1">
      <alignment horizontal="center" vertical="center"/>
    </xf>
    <xf numFmtId="0" fontId="12" fillId="4" borderId="0" xfId="3" applyFont="1" applyFill="1" applyBorder="1" applyAlignment="1">
      <alignment vertical="center"/>
    </xf>
    <xf numFmtId="0" fontId="18" fillId="0" borderId="0" xfId="3" applyFont="1" applyFill="1" applyBorder="1" applyAlignment="1">
      <alignment horizontal="center" vertical="center"/>
    </xf>
    <xf numFmtId="164" fontId="38" fillId="6" borderId="7" xfId="7" applyNumberFormat="1" applyFont="1" applyFill="1" applyBorder="1" applyAlignment="1">
      <alignment vertical="center" wrapText="1"/>
    </xf>
    <xf numFmtId="170" fontId="17" fillId="0" borderId="0" xfId="8" applyNumberFormat="1" applyFont="1" applyFill="1" applyBorder="1" applyAlignment="1">
      <alignment horizontal="center" vertical="center"/>
    </xf>
    <xf numFmtId="0" fontId="10" fillId="4" borderId="0" xfId="3" applyFont="1" applyFill="1" applyBorder="1" applyAlignment="1">
      <alignment horizontal="center" vertical="center" wrapText="1" shrinkToFit="1"/>
    </xf>
    <xf numFmtId="0" fontId="8" fillId="5" borderId="0" xfId="7" applyFont="1" applyFill="1" applyBorder="1" applyAlignment="1">
      <alignment vertical="center"/>
    </xf>
    <xf numFmtId="0" fontId="35" fillId="4" borderId="0" xfId="7" applyFont="1" applyFill="1" applyBorder="1" applyAlignment="1">
      <alignment vertical="center"/>
    </xf>
    <xf numFmtId="0" fontId="18" fillId="0" borderId="4" xfId="3" applyFont="1" applyFill="1" applyBorder="1" applyAlignment="1">
      <alignment vertical="center"/>
    </xf>
    <xf numFmtId="168" fontId="23" fillId="0" borderId="4" xfId="3" applyNumberFormat="1" applyFont="1" applyFill="1" applyBorder="1" applyAlignment="1">
      <alignment horizontal="center" vertical="center"/>
    </xf>
    <xf numFmtId="3" fontId="17" fillId="4" borderId="0" xfId="3" applyNumberFormat="1" applyFont="1" applyFill="1" applyBorder="1" applyAlignment="1">
      <alignment horizontal="center" vertical="center"/>
    </xf>
    <xf numFmtId="168" fontId="23" fillId="0" borderId="3" xfId="3" applyNumberFormat="1" applyFont="1" applyFill="1" applyBorder="1" applyAlignment="1">
      <alignment horizontal="center" vertical="center"/>
    </xf>
    <xf numFmtId="171" fontId="17" fillId="0" borderId="0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vertical="center"/>
    </xf>
    <xf numFmtId="168" fontId="23" fillId="0" borderId="0" xfId="3" applyNumberFormat="1" applyFont="1" applyFill="1" applyBorder="1" applyAlignment="1">
      <alignment horizontal="center" vertical="center"/>
    </xf>
    <xf numFmtId="0" fontId="42" fillId="0" borderId="0" xfId="3" applyFont="1" applyFill="1" applyAlignment="1">
      <alignment horizontal="center" vertical="center"/>
    </xf>
    <xf numFmtId="0" fontId="36" fillId="0" borderId="0" xfId="3" applyFont="1" applyFill="1" applyAlignment="1">
      <alignment vertical="center"/>
    </xf>
    <xf numFmtId="0" fontId="36" fillId="0" borderId="0" xfId="3" applyFont="1" applyFill="1" applyAlignment="1">
      <alignment horizontal="center" vertical="center"/>
    </xf>
    <xf numFmtId="0" fontId="25" fillId="4" borderId="0" xfId="3" applyFont="1" applyFill="1" applyBorder="1" applyAlignment="1">
      <alignment vertical="center"/>
    </xf>
    <xf numFmtId="170" fontId="40" fillId="0" borderId="0" xfId="1" applyNumberFormat="1" applyFont="1" applyFill="1" applyAlignment="1">
      <alignment vertical="center"/>
    </xf>
    <xf numFmtId="0" fontId="1" fillId="4" borderId="0" xfId="11" applyFill="1"/>
    <xf numFmtId="0" fontId="2" fillId="4" borderId="0" xfId="11" applyFont="1" applyFill="1"/>
    <xf numFmtId="0" fontId="28" fillId="4" borderId="0" xfId="6" applyFont="1" applyFill="1" applyAlignment="1">
      <alignment horizontal="center" vertical="center" wrapText="1"/>
    </xf>
    <xf numFmtId="0" fontId="0" fillId="4" borderId="0" xfId="0" applyFill="1"/>
    <xf numFmtId="0" fontId="27" fillId="4" borderId="0" xfId="6" applyFont="1" applyFill="1" applyAlignment="1">
      <alignment horizontal="center" vertical="center"/>
    </xf>
    <xf numFmtId="0" fontId="31" fillId="4" borderId="0" xfId="6" applyFont="1" applyFill="1" applyBorder="1" applyAlignment="1">
      <alignment horizontal="left" vertical="center"/>
    </xf>
    <xf numFmtId="0" fontId="34" fillId="0" borderId="0" xfId="6" applyFont="1" applyAlignment="1">
      <alignment horizontal="centerContinuous" vertical="center"/>
    </xf>
    <xf numFmtId="0" fontId="6" fillId="4" borderId="0" xfId="6" applyFont="1" applyFill="1" applyBorder="1" applyAlignment="1">
      <alignment horizontal="centerContinuous" vertical="center"/>
    </xf>
    <xf numFmtId="0" fontId="37" fillId="2" borderId="7" xfId="6" applyFont="1" applyFill="1" applyBorder="1" applyAlignment="1">
      <alignment horizontal="center" vertical="center" wrapText="1" shrinkToFit="1"/>
    </xf>
    <xf numFmtId="0" fontId="35" fillId="5" borderId="7" xfId="7" applyFont="1" applyFill="1" applyBorder="1" applyAlignment="1">
      <alignment horizontal="center" vertical="center" wrapText="1"/>
    </xf>
    <xf numFmtId="168" fontId="23" fillId="4" borderId="4" xfId="6" applyNumberFormat="1" applyFont="1" applyFill="1" applyBorder="1" applyAlignment="1">
      <alignment horizontal="center" vertical="center"/>
    </xf>
    <xf numFmtId="170" fontId="0" fillId="4" borderId="0" xfId="8" applyNumberFormat="1" applyFont="1" applyFill="1"/>
    <xf numFmtId="170" fontId="17" fillId="4" borderId="0" xfId="5" applyNumberFormat="1" applyFont="1" applyFill="1" applyBorder="1" applyAlignment="1">
      <alignment horizontal="center" vertical="center"/>
    </xf>
    <xf numFmtId="0" fontId="28" fillId="4" borderId="0" xfId="6" applyFont="1" applyFill="1" applyAlignment="1">
      <alignment horizontal="center" vertical="center" wrapText="1"/>
    </xf>
    <xf numFmtId="0" fontId="31" fillId="0" borderId="0" xfId="3" applyFont="1" applyFill="1" applyAlignment="1">
      <alignment horizontal="left" vertical="center"/>
    </xf>
    <xf numFmtId="0" fontId="31" fillId="0" borderId="0" xfId="3" applyFont="1" applyFill="1" applyBorder="1" applyAlignment="1">
      <alignment horizontal="left" vertical="center"/>
    </xf>
    <xf numFmtId="0" fontId="35" fillId="0" borderId="0" xfId="7" applyFont="1" applyFill="1" applyBorder="1" applyAlignment="1">
      <alignment horizontal="left" vertical="center"/>
    </xf>
    <xf numFmtId="0" fontId="39" fillId="0" borderId="0" xfId="3" applyFont="1" applyFill="1" applyBorder="1" applyAlignment="1">
      <alignment horizontal="left" vertical="center"/>
    </xf>
    <xf numFmtId="3" fontId="41" fillId="0" borderId="0" xfId="3" applyNumberFormat="1" applyFont="1" applyFill="1" applyBorder="1" applyAlignment="1">
      <alignment horizontal="left" vertical="center"/>
    </xf>
    <xf numFmtId="0" fontId="43" fillId="0" borderId="0" xfId="3" applyFont="1" applyFill="1" applyAlignment="1">
      <alignment horizontal="left" vertical="center"/>
    </xf>
    <xf numFmtId="0" fontId="9" fillId="2" borderId="9" xfId="6" applyFont="1" applyFill="1" applyBorder="1" applyAlignment="1">
      <alignment horizontal="center" vertical="center"/>
    </xf>
    <xf numFmtId="168" fontId="23" fillId="4" borderId="10" xfId="6" applyNumberFormat="1" applyFont="1" applyFill="1" applyBorder="1" applyAlignment="1">
      <alignment horizontal="left" vertical="center"/>
    </xf>
    <xf numFmtId="0" fontId="2" fillId="4" borderId="0" xfId="11" applyFont="1" applyFill="1" applyBorder="1"/>
    <xf numFmtId="0" fontId="44" fillId="4" borderId="0" xfId="6" applyFont="1" applyFill="1" applyBorder="1" applyAlignment="1">
      <alignment horizontal="center" vertical="center" wrapText="1"/>
    </xf>
    <xf numFmtId="0" fontId="2" fillId="4" borderId="0" xfId="0" applyFont="1" applyFill="1" applyBorder="1"/>
    <xf numFmtId="0" fontId="17" fillId="0" borderId="0" xfId="3" applyFont="1" applyFill="1" applyBorder="1" applyAlignment="1">
      <alignment horizontal="left" vertical="center"/>
    </xf>
    <xf numFmtId="167" fontId="17" fillId="0" borderId="0" xfId="3" applyNumberFormat="1" applyFont="1" applyFill="1" applyBorder="1" applyAlignment="1">
      <alignment horizontal="center" vertical="center"/>
    </xf>
    <xf numFmtId="168" fontId="17" fillId="0" borderId="0" xfId="3" applyNumberFormat="1" applyFont="1" applyFill="1" applyBorder="1" applyAlignment="1">
      <alignment horizontal="center" vertical="center"/>
    </xf>
    <xf numFmtId="0" fontId="45" fillId="4" borderId="0" xfId="6" applyFont="1" applyFill="1" applyAlignment="1">
      <alignment vertical="center"/>
    </xf>
    <xf numFmtId="0" fontId="27" fillId="4" borderId="0" xfId="6" applyFont="1" applyFill="1" applyAlignment="1">
      <alignment vertical="center"/>
    </xf>
    <xf numFmtId="0" fontId="18" fillId="0" borderId="0" xfId="3" applyFont="1" applyFill="1" applyBorder="1" applyAlignment="1">
      <alignment vertical="center"/>
    </xf>
    <xf numFmtId="0" fontId="4" fillId="0" borderId="0" xfId="3" applyFont="1" applyFill="1" applyAlignment="1">
      <alignment vertical="center"/>
    </xf>
    <xf numFmtId="0" fontId="9" fillId="2" borderId="8" xfId="6" applyFont="1" applyFill="1" applyBorder="1" applyAlignment="1">
      <alignment horizontal="center" vertical="center"/>
    </xf>
    <xf numFmtId="0" fontId="9" fillId="2" borderId="12" xfId="6" applyFont="1" applyFill="1" applyBorder="1" applyAlignment="1">
      <alignment horizontal="center" vertical="center"/>
    </xf>
    <xf numFmtId="0" fontId="37" fillId="4" borderId="11" xfId="0" applyFont="1" applyFill="1" applyBorder="1"/>
    <xf numFmtId="0" fontId="35" fillId="5" borderId="0" xfId="7" applyFont="1" applyFill="1" applyBorder="1" applyAlignment="1">
      <alignment horizontal="center" vertical="center" wrapText="1"/>
    </xf>
    <xf numFmtId="170" fontId="23" fillId="0" borderId="0" xfId="1" applyNumberFormat="1" applyFont="1" applyFill="1" applyBorder="1" applyAlignment="1">
      <alignment horizontal="center" vertical="center"/>
    </xf>
    <xf numFmtId="171" fontId="23" fillId="0" borderId="0" xfId="2" applyNumberFormat="1" applyFont="1" applyFill="1" applyBorder="1" applyAlignment="1">
      <alignment horizontal="center" vertical="center"/>
    </xf>
    <xf numFmtId="0" fontId="35" fillId="5" borderId="0" xfId="7" applyFont="1" applyFill="1" applyBorder="1" applyAlignment="1">
      <alignment horizontal="center" vertical="center"/>
    </xf>
    <xf numFmtId="3" fontId="41" fillId="4" borderId="0" xfId="3" applyNumberFormat="1" applyFont="1" applyFill="1" applyBorder="1" applyAlignment="1">
      <alignment horizontal="left" vertical="center"/>
    </xf>
    <xf numFmtId="172" fontId="23" fillId="0" borderId="0" xfId="3" applyNumberFormat="1" applyFont="1" applyFill="1" applyBorder="1" applyAlignment="1">
      <alignment horizontal="center" vertical="center"/>
    </xf>
    <xf numFmtId="168" fontId="47" fillId="0" borderId="0" xfId="3" applyNumberFormat="1" applyFont="1" applyFill="1" applyBorder="1" applyAlignment="1">
      <alignment horizontal="center" vertical="center"/>
    </xf>
    <xf numFmtId="0" fontId="46" fillId="5" borderId="0" xfId="7" applyFont="1" applyFill="1" applyBorder="1" applyAlignment="1">
      <alignment horizontal="center" vertical="center"/>
    </xf>
    <xf numFmtId="173" fontId="23" fillId="0" borderId="0" xfId="12" applyNumberFormat="1" applyFont="1" applyFill="1" applyBorder="1" applyAlignment="1">
      <alignment horizontal="center" vertical="center"/>
    </xf>
    <xf numFmtId="168" fontId="23" fillId="4" borderId="13" xfId="6" applyNumberFormat="1" applyFont="1" applyFill="1" applyBorder="1" applyAlignment="1">
      <alignment horizontal="center" vertical="center"/>
    </xf>
    <xf numFmtId="9" fontId="23" fillId="4" borderId="4" xfId="2" applyFont="1" applyFill="1" applyBorder="1" applyAlignment="1">
      <alignment horizontal="center" vertical="center"/>
    </xf>
    <xf numFmtId="0" fontId="35" fillId="5" borderId="0" xfId="7" applyFont="1" applyFill="1" applyBorder="1" applyAlignment="1">
      <alignment horizontal="center" vertical="center" wrapText="1"/>
    </xf>
    <xf numFmtId="173" fontId="17" fillId="0" borderId="0" xfId="12" applyNumberFormat="1" applyFont="1" applyFill="1" applyBorder="1" applyAlignment="1">
      <alignment horizontal="center" vertical="center"/>
    </xf>
    <xf numFmtId="173" fontId="23" fillId="0" borderId="3" xfId="12" applyNumberFormat="1" applyFont="1" applyFill="1" applyBorder="1" applyAlignment="1">
      <alignment horizontal="center" vertical="center"/>
    </xf>
    <xf numFmtId="174" fontId="16" fillId="0" borderId="0" xfId="3" applyNumberFormat="1" applyFont="1" applyAlignment="1">
      <alignment horizontal="center" vertical="center"/>
    </xf>
    <xf numFmtId="3" fontId="18" fillId="0" borderId="0" xfId="3" applyNumberFormat="1" applyFont="1" applyFill="1" applyBorder="1" applyAlignment="1">
      <alignment horizontal="center" vertical="center"/>
    </xf>
    <xf numFmtId="10" fontId="23" fillId="0" borderId="3" xfId="2" applyNumberFormat="1" applyFont="1" applyFill="1" applyBorder="1" applyAlignment="1">
      <alignment horizontal="center" vertical="center"/>
    </xf>
    <xf numFmtId="10" fontId="23" fillId="0" borderId="0" xfId="3" applyNumberFormat="1" applyFont="1" applyFill="1" applyBorder="1" applyAlignment="1">
      <alignment horizontal="center" vertical="center"/>
    </xf>
    <xf numFmtId="10" fontId="8" fillId="5" borderId="0" xfId="7" applyNumberFormat="1" applyFont="1" applyFill="1" applyBorder="1" applyAlignment="1">
      <alignment vertical="center"/>
    </xf>
    <xf numFmtId="10" fontId="23" fillId="0" borderId="0" xfId="2" applyNumberFormat="1" applyFont="1" applyFill="1" applyBorder="1" applyAlignment="1">
      <alignment horizontal="center" vertical="center"/>
    </xf>
    <xf numFmtId="10" fontId="3" fillId="0" borderId="0" xfId="3" applyNumberFormat="1" applyAlignment="1">
      <alignment vertical="center"/>
    </xf>
    <xf numFmtId="10" fontId="35" fillId="5" borderId="0" xfId="7" applyNumberFormat="1" applyFont="1" applyFill="1" applyBorder="1" applyAlignment="1">
      <alignment horizontal="center" vertical="center"/>
    </xf>
    <xf numFmtId="173" fontId="3" fillId="0" borderId="0" xfId="3" applyNumberFormat="1" applyAlignment="1">
      <alignment vertical="center"/>
    </xf>
    <xf numFmtId="173" fontId="3" fillId="0" borderId="0" xfId="3" applyNumberFormat="1" applyAlignment="1">
      <alignment horizontal="center" vertical="center"/>
    </xf>
    <xf numFmtId="173" fontId="3" fillId="7" borderId="0" xfId="3" applyNumberFormat="1" applyFill="1" applyAlignment="1">
      <alignment vertical="center"/>
    </xf>
    <xf numFmtId="168" fontId="17" fillId="2" borderId="3" xfId="3" applyNumberFormat="1" applyFont="1" applyFill="1" applyBorder="1" applyAlignment="1">
      <alignment horizontal="center" vertical="center"/>
    </xf>
    <xf numFmtId="0" fontId="34" fillId="7" borderId="0" xfId="3" applyFont="1" applyFill="1" applyAlignment="1">
      <alignment horizontal="center" vertical="center"/>
    </xf>
    <xf numFmtId="0" fontId="6" fillId="0" borderId="0" xfId="3" applyFont="1" applyAlignment="1">
      <alignment horizontal="center" vertical="center" wrapText="1"/>
    </xf>
    <xf numFmtId="0" fontId="35" fillId="5" borderId="0" xfId="7" applyFont="1" applyFill="1" applyBorder="1" applyAlignment="1">
      <alignment horizontal="center" vertical="center" wrapText="1"/>
    </xf>
    <xf numFmtId="164" fontId="38" fillId="6" borderId="0" xfId="7" applyNumberFormat="1" applyFont="1" applyFill="1" applyBorder="1" applyAlignment="1">
      <alignment horizontal="center" vertical="center" wrapText="1"/>
    </xf>
    <xf numFmtId="164" fontId="38" fillId="6" borderId="14" xfId="7" applyNumberFormat="1" applyFont="1" applyFill="1" applyBorder="1" applyAlignment="1">
      <alignment horizontal="center" vertical="center" wrapText="1"/>
    </xf>
    <xf numFmtId="0" fontId="28" fillId="0" borderId="0" xfId="4" applyFont="1" applyAlignment="1">
      <alignment horizontal="center" vertical="center" wrapText="1"/>
    </xf>
    <xf numFmtId="0" fontId="45" fillId="4" borderId="0" xfId="6" applyFont="1" applyFill="1" applyAlignment="1">
      <alignment horizontal="center" vertical="center"/>
    </xf>
  </cellXfs>
  <cellStyles count="13">
    <cellStyle name="Millares" xfId="1" builtinId="3"/>
    <cellStyle name="Millares 10 10" xfId="8"/>
    <cellStyle name="Millares 2" xfId="5"/>
    <cellStyle name="Moneda" xfId="12" builtinId="4"/>
    <cellStyle name="Normal" xfId="0" builtinId="0"/>
    <cellStyle name="Normal 2 10" xfId="6"/>
    <cellStyle name="Normal 2 2" xfId="4"/>
    <cellStyle name="Normal 3" xfId="10"/>
    <cellStyle name="Normal 4" xfId="11"/>
    <cellStyle name="Normal 7" xfId="3"/>
    <cellStyle name="Normal_Libro2" xfId="7"/>
    <cellStyle name="Porcentaje" xfId="2" builtinId="5"/>
    <cellStyle name="Porcentaje 3" xfId="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457197</xdr:colOff>
      <xdr:row>0</xdr:row>
      <xdr:rowOff>31750</xdr:rowOff>
    </xdr:from>
    <xdr:to>
      <xdr:col>24</xdr:col>
      <xdr:colOff>1117598</xdr:colOff>
      <xdr:row>4</xdr:row>
      <xdr:rowOff>127000</xdr:rowOff>
    </xdr:to>
    <xdr:pic>
      <xdr:nvPicPr>
        <xdr:cNvPr id="2" name="6 Imagen" descr="LOGO AG 0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95697" y="31750"/>
          <a:ext cx="1676401" cy="1185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52916</xdr:colOff>
      <xdr:row>0</xdr:row>
      <xdr:rowOff>0</xdr:rowOff>
    </xdr:from>
    <xdr:to>
      <xdr:col>1</xdr:col>
      <xdr:colOff>1883833</xdr:colOff>
      <xdr:row>4</xdr:row>
      <xdr:rowOff>83481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566" y="0"/>
          <a:ext cx="1830917" cy="1178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264584</xdr:colOff>
      <xdr:row>0</xdr:row>
      <xdr:rowOff>10584</xdr:rowOff>
    </xdr:from>
    <xdr:to>
      <xdr:col>23</xdr:col>
      <xdr:colOff>402167</xdr:colOff>
      <xdr:row>2</xdr:row>
      <xdr:rowOff>322049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61167" y="10584"/>
          <a:ext cx="1661583" cy="1179298"/>
        </a:xfrm>
        <a:prstGeom prst="rect">
          <a:avLst/>
        </a:prstGeom>
      </xdr:spPr>
    </xdr:pic>
    <xdr:clientData/>
  </xdr:twoCellAnchor>
  <xdr:twoCellAnchor editAs="oneCell">
    <xdr:from>
      <xdr:col>1</xdr:col>
      <xdr:colOff>42333</xdr:colOff>
      <xdr:row>0</xdr:row>
      <xdr:rowOff>0</xdr:rowOff>
    </xdr:from>
    <xdr:to>
      <xdr:col>1</xdr:col>
      <xdr:colOff>1873250</xdr:colOff>
      <xdr:row>2</xdr:row>
      <xdr:rowOff>305731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008" y="0"/>
          <a:ext cx="1830917" cy="1173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381000</xdr:colOff>
      <xdr:row>0</xdr:row>
      <xdr:rowOff>31750</xdr:rowOff>
    </xdr:from>
    <xdr:to>
      <xdr:col>11</xdr:col>
      <xdr:colOff>814003</xdr:colOff>
      <xdr:row>4</xdr:row>
      <xdr:rowOff>239498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0" y="31750"/>
          <a:ext cx="1671253" cy="13295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871008</xdr:colOff>
      <xdr:row>4</xdr:row>
      <xdr:rowOff>49614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1835150" cy="1173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BOOK1.XL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.&#45824;&#50808;&#44277;&#47928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lanificaci&#243;n%20Comercial\_PS\2017\06%20Junio\20170524%20Price%20Structu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cvespuciofs\G\Users\GGOLDB~1\AppData\Local\Temp\Rar$DI00.210\Presupuesto%20Viajes%20y%20Serv%20Prof%20IMPORTADOR%20FORTALEZA%20LIVIANOS%20VALENZUEL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S\2015\12%20Diciembre%202015\Price%20Structure%20HMC%2015_12_1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lucema/Desktop/Lista%20de%20Precios/LP%202018/LPFleet/20180401%20Price%20Structure-2%20Para%20LPF%200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lucema/Desktop/Lista%20de%20Precios/Hyundai%20LPF%2002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aroux"/>
      <sheetName val="Sheet3"/>
      <sheetName val="DATE"/>
      <sheetName val="일괄인쇄"/>
      <sheetName val="구동"/>
      <sheetName val="major"/>
      <sheetName val="수입"/>
      <sheetName val="RD제품개발투자비(매가)"/>
      <sheetName val="직원신상"/>
      <sheetName val="계실5-1"/>
      <sheetName val="전문품의"/>
      <sheetName val="DATA-1"/>
      <sheetName val="계열사현황종합"/>
      <sheetName val="HCCE01"/>
      <sheetName val="2.대외공문"/>
      <sheetName val="64164"/>
      <sheetName val="PC Master List"/>
      <sheetName val="분석mast"/>
      <sheetName val="내수1.8GL"/>
      <sheetName val="Receipt"/>
      <sheetName val="계산 DATA 입력"/>
      <sheetName val="계산정보"/>
      <sheetName val="상세 계산 내역"/>
      <sheetName val="BOOK1"/>
      <sheetName val="MX628EX"/>
      <sheetName val="cost"/>
      <sheetName val="전산품의"/>
      <sheetName val="★작성양식"/>
      <sheetName val="Sheet5"/>
      <sheetName val="9-1차이내역"/>
      <sheetName val="95MAKER"/>
      <sheetName val="____"/>
      <sheetName val="설명"/>
      <sheetName val="Sheet1 (2)"/>
      <sheetName val="GRACE"/>
      <sheetName val="재정"/>
      <sheetName val="TTT"/>
      <sheetName val="수리결과"/>
      <sheetName val="지사"/>
      <sheetName val="0413"/>
      <sheetName val="환율표"/>
      <sheetName val="대외공문"/>
      <sheetName val="CALENDAR"/>
      <sheetName val="gvl"/>
      <sheetName val="시실누(모) "/>
      <sheetName val="현우실적"/>
      <sheetName val="1xls"/>
      <sheetName val="재료율"/>
      <sheetName val="실적(Q11)"/>
      <sheetName val="예산(Q11)"/>
      <sheetName val="간이연락"/>
      <sheetName val="B-III"/>
      <sheetName val="#REF"/>
      <sheetName val="가격표"/>
      <sheetName val="예산계획"/>
      <sheetName val="Vehicles"/>
      <sheetName val="HP1AMLIST"/>
      <sheetName val="Car Costs"/>
      <sheetName val="TDL"/>
      <sheetName val="A-LINE"/>
      <sheetName val="rating"/>
      <sheetName val="경쟁실분"/>
      <sheetName val="4WD 2.0CRDI136 Comfort"/>
      <sheetName val="2WD 2.0CRDI136 Comfort"/>
      <sheetName val="2wd 2.0 classic"/>
      <sheetName val="전체현황"/>
      <sheetName val="원본1"/>
      <sheetName val="마북 손익분석(CATIA)"/>
      <sheetName val="COMPAQ-LIST"/>
      <sheetName val="매크로"/>
      <sheetName val="품번품명"/>
      <sheetName val="수입LIST"/>
      <sheetName val="공정외주"/>
      <sheetName val="2월"/>
      <sheetName val="현금경비중역"/>
      <sheetName val="비교원RD-S"/>
      <sheetName val="0000"/>
      <sheetName val="●목차"/>
      <sheetName val="●현황"/>
      <sheetName val="외주현황.wq1"/>
      <sheetName val="A-A"/>
      <sheetName val="Rates"/>
      <sheetName val="Macro1"/>
      <sheetName val="DATA"/>
      <sheetName val="법인세신고자료"/>
      <sheetName val="생산전망"/>
      <sheetName val="WEIGHT"/>
      <sheetName val="계DATA"/>
      <sheetName val="실DATA "/>
      <sheetName val="list price"/>
      <sheetName val="사양조정"/>
      <sheetName val="급여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대외공문"/>
      <sheetName val="2"/>
      <sheetName val="디자인"/>
      <sheetName val="승용"/>
      <sheetName val="엔설"/>
      <sheetName val="전자"/>
      <sheetName val="2_대외공문"/>
      <sheetName val="2_____"/>
      <sheetName val="본문1"/>
      <sheetName val="본문2"/>
      <sheetName val="본문3"/>
      <sheetName val="본문4"/>
      <sheetName val="사진(공장전경)"/>
      <sheetName val="사진(생산라인)"/>
      <sheetName val="사진(시험실)"/>
      <sheetName val="사진(주요생산품)"/>
      <sheetName val="2.대문"/>
      <sheetName val="3"/>
      <sheetName val="기안"/>
      <sheetName val="Sheet1"/>
      <sheetName val="●목차"/>
      <sheetName val="●현황"/>
      <sheetName val="상용"/>
      <sheetName val="BUS제원1"/>
      <sheetName val="p2-1"/>
      <sheetName val="1.POSITIONING"/>
      <sheetName val="MC&amp;다변화"/>
      <sheetName val="#REF"/>
      <sheetName val="major"/>
      <sheetName val="자체실적1Q"/>
      <sheetName val="표지"/>
      <sheetName val="2007"/>
      <sheetName val="항목(1)"/>
      <sheetName val="수입"/>
      <sheetName val="DATA-1"/>
      <sheetName val="불량현상별END"/>
      <sheetName val="PTR台손익"/>
      <sheetName val="국영"/>
      <sheetName val="수지표"/>
      <sheetName val="셀명"/>
      <sheetName val="LD"/>
      <sheetName val="95하U$가격"/>
      <sheetName val="재료율"/>
      <sheetName val="CLM-MP"/>
      <sheetName val="성적갑"/>
      <sheetName val="부품LIST"/>
      <sheetName val="박두익"/>
      <sheetName val="RD제품개발투자비(매가)"/>
      <sheetName val="KD율"/>
      <sheetName val="품의서"/>
      <sheetName val="가동일보"/>
      <sheetName val="아중동 종합"/>
      <sheetName val="신규DEP"/>
      <sheetName val="PS일계획"/>
      <sheetName val="IS_R"/>
      <sheetName val="2.외공문"/>
      <sheetName val="DAT(목표)"/>
      <sheetName val="ML"/>
      <sheetName val="갑지"/>
      <sheetName val="출금실적"/>
      <sheetName val="인원계획"/>
      <sheetName val="노무비집계"/>
      <sheetName val="노무비월별"/>
      <sheetName val="full (2)"/>
      <sheetName val="소유주(원)"/>
      <sheetName val="효율계획(당월)"/>
      <sheetName val="전체실적"/>
      <sheetName val="경영현황"/>
      <sheetName val="협조전"/>
      <sheetName val="득점현황"/>
      <sheetName val="광주"/>
      <sheetName val="교육"/>
      <sheetName val="구로"/>
      <sheetName val="부품월별"/>
      <sheetName val="물류"/>
      <sheetName val="부마"/>
      <sheetName val="부판"/>
      <sheetName val="양산"/>
      <sheetName val="지원"/>
      <sheetName val="신1"/>
      <sheetName val="SPEC1"/>
      <sheetName val="현금경비중역"/>
      <sheetName val="GRACE"/>
      <sheetName val="712"/>
      <sheetName val="95MAKER"/>
      <sheetName val="PPV"/>
      <sheetName val="DATE"/>
      <sheetName val="주차(월별)"/>
      <sheetName val="SC(월별)"/>
      <sheetName val="05년판매계획"/>
      <sheetName val="05년선적계획"/>
      <sheetName val="PILOT품"/>
      <sheetName val="M96현황-동아"/>
      <sheetName val=" BOOST TV"/>
      <sheetName val="계열사현황종합"/>
      <sheetName val="2.____"/>
      <sheetName val="1~3월 지시사항"/>
      <sheetName val="64164"/>
      <sheetName val="차종별"/>
      <sheetName val="자산_종합"/>
      <sheetName val="W-현원가"/>
      <sheetName val="대외공문"/>
      <sheetName val="24.냉각실용添1"/>
      <sheetName val="카메라-지분"/>
      <sheetName val="08년"/>
      <sheetName val="Data"/>
      <sheetName val="M1master"/>
      <sheetName val="RHD"/>
      <sheetName val="A-100전제"/>
      <sheetName val="QtrComp"/>
      <sheetName val="전공장2"/>
      <sheetName val="DI-ESTI"/>
      <sheetName val="총괄표"/>
      <sheetName val="노임단가"/>
      <sheetName val="COVER"/>
      <sheetName val="울산시산표"/>
      <sheetName val="주행"/>
      <sheetName val="#1"/>
      <sheetName val="2.대왨공문"/>
      <sheetName val="PC%계산"/>
      <sheetName val="지역-가마감"/>
      <sheetName val="TOEIC(최고)"/>
      <sheetName val="alc code"/>
      <sheetName val="진행 DATA (2)"/>
      <sheetName val="DBL LPG시험"/>
      <sheetName val="지출계획"/>
      <sheetName val="수리결과"/>
      <sheetName val="MASTER"/>
      <sheetName val="업무분장"/>
      <sheetName val="CAUDIT"/>
      <sheetName val="가동_x0002__x0000_"/>
      <sheetName val="가동_x0002_?"/>
      <sheetName val="7 (2)"/>
      <sheetName val="전체내역 (2)"/>
      <sheetName val="내역서을지"/>
      <sheetName val="BOOK4"/>
      <sheetName val="송전기본"/>
      <sheetName val="정비손익"/>
      <sheetName val="MAIN"/>
      <sheetName val="종합1"/>
      <sheetName val="JANG_DOM"/>
      <sheetName val="SANTAMO"/>
      <sheetName val="CNC810M"/>
      <sheetName val="작성양식"/>
      <sheetName val="_REF"/>
      <sheetName val="PRESUPUESTO VENTAS"/>
      <sheetName val="공평3"/>
      <sheetName val="공평7"/>
      <sheetName val="첨부6)CAPA분석표"/>
      <sheetName val="17.2 P&amp;L MKTg"/>
      <sheetName val="분석"/>
      <sheetName val="Segments"/>
      <sheetName val="총괄내역서"/>
      <sheetName val="가동_x0002__"/>
      <sheetName val="외화금융(97-03)"/>
      <sheetName val="CVT산정"/>
      <sheetName val="직원신상"/>
      <sheetName val="RDLEVLST"/>
      <sheetName val="XL4Poppy"/>
      <sheetName val="RHN"/>
      <sheetName val="engline"/>
      <sheetName val="진도현황"/>
      <sheetName val="생산"/>
      <sheetName val="5사남"/>
      <sheetName val="국가별9903"/>
      <sheetName val="완성차"/>
      <sheetName val="비교원가"/>
      <sheetName val="#가공비 변동 내역"/>
      <sheetName val="설원2"/>
      <sheetName val="설원1"/>
      <sheetName val="#재료비 변동 내역"/>
      <sheetName val="설원3"/>
      <sheetName val="변경내역"/>
      <sheetName val="존4"/>
      <sheetName val="군산공장추가구매"/>
      <sheetName val="JT3.0견적-구1"/>
      <sheetName val="계실5-1"/>
      <sheetName val="KKKKKKKK"/>
      <sheetName val="_x0000__x0000__x0000__x0000__x0000__x0000__x0000__x0000_"/>
      <sheetName val="차체부품 INS REPORT(갑)"/>
      <sheetName val="xxxxxx"/>
      <sheetName val="목록"/>
      <sheetName val="가동_x005f_x0002__x005f_x0000_"/>
      <sheetName val="AN43"/>
      <sheetName val="인원(라인별)"/>
      <sheetName val="월별손익"/>
      <sheetName val="대공종"/>
      <sheetName val="TOT"/>
      <sheetName val="조건 (A)"/>
      <sheetName val="소상 &quot;1&quot;"/>
      <sheetName val="일위(PN)"/>
      <sheetName val="남양시작동자105노65기1.3화1.2"/>
      <sheetName val="파일2"/>
      <sheetName val="파일2 (2)"/>
      <sheetName val="파일2 (3)"/>
      <sheetName val="제안서"/>
      <sheetName val="행정표준(1)"/>
      <sheetName val="행정표준(2)"/>
      <sheetName val="기계"/>
      <sheetName val="2_대외공문1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Residual Value"/>
      <sheetName val="Costos PI"/>
      <sheetName val="EvaNegFLOTA"/>
      <sheetName val="LP"/>
      <sheetName val="Bonos BV"/>
      <sheetName val="Margins"/>
      <sheetName val="IONIQ"/>
      <sheetName val="HA Eon"/>
      <sheetName val="PC Eon"/>
      <sheetName val="I-10 5DR"/>
      <sheetName val="PC I-10 5DR"/>
      <sheetName val="I-10 4DR"/>
      <sheetName val="PC I-10 4DR"/>
      <sheetName val="Accent 5DR"/>
      <sheetName val="PC Accent 5DR"/>
      <sheetName val="Accent 4DR"/>
      <sheetName val="PC Accent 4DR"/>
      <sheetName val="I-20 ACTIVE"/>
      <sheetName val="PC I-20 ACTIVE"/>
      <sheetName val="Elantra AD"/>
      <sheetName val="PC Elantra AD"/>
      <sheetName val="I-30 GD"/>
      <sheetName val="PC I-30 GD"/>
      <sheetName val="Veloster"/>
      <sheetName val="PC Veloster"/>
      <sheetName val="Sonata LF"/>
      <sheetName val="Azera HG"/>
      <sheetName val="Genesis Sedan"/>
      <sheetName val="Equus"/>
      <sheetName val="Creta GS"/>
      <sheetName val="PC Creta GS"/>
      <sheetName val="Tucson TL"/>
      <sheetName val="PC Tucson TL"/>
      <sheetName val="Santa Fe DM"/>
      <sheetName val="PC Santa Fe DM"/>
      <sheetName val="Grand Santa Fe NC"/>
      <sheetName val="PC Grand Santa Fe"/>
      <sheetName val="New H-1 Furgon"/>
      <sheetName val="PC New H-1 FURGON"/>
      <sheetName val="New H-1 Minibus"/>
      <sheetName val="PC New H-1 MINIBUS"/>
      <sheetName val="HR Porter"/>
      <sheetName val="PC HR Porter"/>
      <sheetName val="Hoja3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Summary"/>
      <sheetName val="Guideline"/>
      <sheetName val="#Currency"/>
      <sheetName val="#Subsidiary Code"/>
      <sheetName val="# Model Code"/>
      <sheetName val="#CarModel"/>
      <sheetName val="#MarketingCode"/>
      <sheetName val="#SubCode"/>
      <sheetName val="Price Structure(Summar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7">
          <cell r="E57">
            <v>680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5">
          <cell r="D5">
            <v>10</v>
          </cell>
        </row>
        <row r="17">
          <cell r="D17">
            <v>20</v>
          </cell>
        </row>
        <row r="18">
          <cell r="D18">
            <v>300</v>
          </cell>
        </row>
        <row r="112">
          <cell r="D112">
            <v>150</v>
          </cell>
        </row>
        <row r="159">
          <cell r="D159">
            <v>50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3">
          <cell r="C3" t="str">
            <v>E. Title(Project)</v>
          </cell>
          <cell r="D3" t="str">
            <v>DTS Code</v>
          </cell>
        </row>
        <row r="4">
          <cell r="D4" t="str">
            <v>A5</v>
          </cell>
        </row>
        <row r="5">
          <cell r="D5" t="str">
            <v>A6</v>
          </cell>
        </row>
        <row r="6">
          <cell r="D6" t="str">
            <v>AA</v>
          </cell>
        </row>
        <row r="7">
          <cell r="D7" t="str">
            <v>AB</v>
          </cell>
        </row>
        <row r="8">
          <cell r="D8" t="str">
            <v>AC</v>
          </cell>
        </row>
        <row r="9">
          <cell r="D9" t="str">
            <v>AE</v>
          </cell>
        </row>
        <row r="10">
          <cell r="D10" t="str">
            <v>AG</v>
          </cell>
        </row>
        <row r="11">
          <cell r="D11" t="str">
            <v>AH</v>
          </cell>
        </row>
        <row r="12">
          <cell r="D12" t="str">
            <v>AK</v>
          </cell>
        </row>
        <row r="13">
          <cell r="D13" t="str">
            <v>AL</v>
          </cell>
        </row>
        <row r="14">
          <cell r="D14" t="str">
            <v>AM</v>
          </cell>
        </row>
        <row r="15">
          <cell r="D15" t="str">
            <v>AN</v>
          </cell>
        </row>
        <row r="16">
          <cell r="D16" t="str">
            <v>AW</v>
          </cell>
        </row>
        <row r="17">
          <cell r="D17" t="str">
            <v>B1</v>
          </cell>
        </row>
        <row r="18">
          <cell r="D18" t="str">
            <v>B3</v>
          </cell>
        </row>
        <row r="19">
          <cell r="D19" t="str">
            <v>B4</v>
          </cell>
        </row>
        <row r="20">
          <cell r="D20" t="str">
            <v>B8</v>
          </cell>
        </row>
        <row r="21">
          <cell r="D21" t="str">
            <v>B9</v>
          </cell>
        </row>
        <row r="22">
          <cell r="D22" t="str">
            <v>BA</v>
          </cell>
        </row>
        <row r="23">
          <cell r="D23" t="str">
            <v>BB</v>
          </cell>
        </row>
        <row r="24">
          <cell r="D24" t="str">
            <v>BD</v>
          </cell>
        </row>
        <row r="25">
          <cell r="D25" t="str">
            <v>BE</v>
          </cell>
        </row>
        <row r="26">
          <cell r="D26" t="str">
            <v>BG</v>
          </cell>
        </row>
        <row r="27">
          <cell r="D27" t="str">
            <v>BH</v>
          </cell>
        </row>
        <row r="28">
          <cell r="D28" t="str">
            <v>BJ</v>
          </cell>
        </row>
        <row r="29">
          <cell r="D29" t="str">
            <v>BL</v>
          </cell>
        </row>
        <row r="30">
          <cell r="D30" t="str">
            <v>BM</v>
          </cell>
        </row>
        <row r="31">
          <cell r="D31" t="str">
            <v>BP</v>
          </cell>
        </row>
        <row r="32">
          <cell r="D32" t="str">
            <v>BX</v>
          </cell>
        </row>
        <row r="33">
          <cell r="D33" t="str">
            <v>BY</v>
          </cell>
        </row>
        <row r="34">
          <cell r="D34" t="str">
            <v>BZ</v>
          </cell>
        </row>
        <row r="35">
          <cell r="D35" t="str">
            <v>C1</v>
          </cell>
        </row>
        <row r="36">
          <cell r="D36" t="str">
            <v>C2</v>
          </cell>
        </row>
        <row r="37">
          <cell r="D37" t="str">
            <v>C7</v>
          </cell>
        </row>
        <row r="38">
          <cell r="D38" t="str">
            <v>C8</v>
          </cell>
        </row>
        <row r="39">
          <cell r="D39" t="str">
            <v>C9</v>
          </cell>
        </row>
        <row r="40">
          <cell r="D40" t="str">
            <v>CA</v>
          </cell>
        </row>
        <row r="41">
          <cell r="D41" t="str">
            <v>CB</v>
          </cell>
        </row>
        <row r="42">
          <cell r="D42" t="str">
            <v>CE</v>
          </cell>
        </row>
        <row r="43">
          <cell r="D43" t="str">
            <v>CF</v>
          </cell>
        </row>
        <row r="44">
          <cell r="D44" t="str">
            <v>CG</v>
          </cell>
        </row>
        <row r="45">
          <cell r="D45" t="str">
            <v>CH</v>
          </cell>
        </row>
        <row r="46">
          <cell r="D46" t="str">
            <v>CM</v>
          </cell>
        </row>
        <row r="47">
          <cell r="D47" t="str">
            <v>CN</v>
          </cell>
        </row>
        <row r="48">
          <cell r="D48" t="str">
            <v>CP</v>
          </cell>
        </row>
        <row r="49">
          <cell r="D49" t="str">
            <v>CR</v>
          </cell>
        </row>
        <row r="50">
          <cell r="D50" t="str">
            <v>CRS</v>
          </cell>
        </row>
        <row r="51">
          <cell r="D51" t="str">
            <v>CW</v>
          </cell>
        </row>
        <row r="52">
          <cell r="D52" t="str">
            <v>DA</v>
          </cell>
        </row>
        <row r="53">
          <cell r="D53" t="str">
            <v>DB</v>
          </cell>
        </row>
        <row r="54">
          <cell r="D54" t="str">
            <v>DC</v>
          </cell>
        </row>
        <row r="55">
          <cell r="D55" t="str">
            <v>DF</v>
          </cell>
        </row>
        <row r="56">
          <cell r="D56" t="str">
            <v>DK</v>
          </cell>
        </row>
        <row r="57">
          <cell r="D57" t="str">
            <v>DM</v>
          </cell>
        </row>
        <row r="58">
          <cell r="D58" t="str">
            <v>DP</v>
          </cell>
        </row>
        <row r="59">
          <cell r="D59" t="str">
            <v>DR</v>
          </cell>
        </row>
        <row r="60">
          <cell r="D60" t="str">
            <v>DR</v>
          </cell>
        </row>
        <row r="61">
          <cell r="D61" t="str">
            <v>DZ</v>
          </cell>
        </row>
        <row r="62">
          <cell r="D62" t="str">
            <v>EA</v>
          </cell>
        </row>
        <row r="63">
          <cell r="D63" t="str">
            <v>EB</v>
          </cell>
        </row>
        <row r="64">
          <cell r="D64" t="str">
            <v>EC</v>
          </cell>
        </row>
        <row r="65">
          <cell r="D65" t="str">
            <v>ED</v>
          </cell>
        </row>
        <row r="66">
          <cell r="D66" t="str">
            <v>EE</v>
          </cell>
        </row>
        <row r="67">
          <cell r="D67" t="str">
            <v>EF</v>
          </cell>
        </row>
        <row r="68">
          <cell r="D68" t="str">
            <v>EJ</v>
          </cell>
        </row>
        <row r="69">
          <cell r="D69" t="str">
            <v>EK</v>
          </cell>
        </row>
        <row r="70">
          <cell r="D70" t="str">
            <v>EL</v>
          </cell>
        </row>
        <row r="71">
          <cell r="D71" t="str">
            <v>EM</v>
          </cell>
        </row>
        <row r="72">
          <cell r="D72" t="str">
            <v>EP</v>
          </cell>
        </row>
        <row r="73">
          <cell r="D73" t="str">
            <v>ER</v>
          </cell>
        </row>
        <row r="74">
          <cell r="D74" t="str">
            <v>ES</v>
          </cell>
        </row>
        <row r="75">
          <cell r="D75" t="str">
            <v>ET</v>
          </cell>
        </row>
        <row r="76">
          <cell r="D76" t="str">
            <v>EV</v>
          </cell>
        </row>
        <row r="77">
          <cell r="D77" t="str">
            <v>EW</v>
          </cell>
        </row>
        <row r="78">
          <cell r="D78" t="str">
            <v>EZ</v>
          </cell>
        </row>
        <row r="79">
          <cell r="D79" t="str">
            <v>F7</v>
          </cell>
        </row>
        <row r="80">
          <cell r="D80" t="str">
            <v>GA</v>
          </cell>
        </row>
        <row r="81">
          <cell r="D81" t="str">
            <v>GC</v>
          </cell>
        </row>
        <row r="82">
          <cell r="D82" t="str">
            <v>GD</v>
          </cell>
        </row>
        <row r="83">
          <cell r="D83" t="str">
            <v>GE</v>
          </cell>
        </row>
        <row r="84">
          <cell r="D84" t="str">
            <v>GF</v>
          </cell>
        </row>
        <row r="85">
          <cell r="D85" t="str">
            <v>GS</v>
          </cell>
        </row>
        <row r="86">
          <cell r="D86" t="str">
            <v>HA</v>
          </cell>
        </row>
        <row r="87">
          <cell r="D87" t="str">
            <v>HB</v>
          </cell>
        </row>
        <row r="88">
          <cell r="D88" t="str">
            <v>HE</v>
          </cell>
        </row>
        <row r="89">
          <cell r="D89" t="str">
            <v>HG</v>
          </cell>
        </row>
        <row r="90">
          <cell r="D90" t="str">
            <v>IA</v>
          </cell>
        </row>
        <row r="91">
          <cell r="D91" t="str">
            <v>IC</v>
          </cell>
        </row>
        <row r="92">
          <cell r="D92" t="str">
            <v>ID</v>
          </cell>
        </row>
        <row r="93">
          <cell r="D93" t="str">
            <v>IJ</v>
          </cell>
        </row>
        <row r="94">
          <cell r="D94" t="str">
            <v>IK</v>
          </cell>
        </row>
        <row r="95">
          <cell r="D95" t="str">
            <v>IL</v>
          </cell>
        </row>
        <row r="96">
          <cell r="D96" t="str">
            <v>IN</v>
          </cell>
        </row>
        <row r="97">
          <cell r="D97" t="str">
            <v>IR</v>
          </cell>
        </row>
        <row r="98">
          <cell r="D98" t="str">
            <v>IT</v>
          </cell>
        </row>
        <row r="99">
          <cell r="D99" t="str">
            <v>ITS</v>
          </cell>
        </row>
        <row r="100">
          <cell r="D100" t="str">
            <v>IV</v>
          </cell>
        </row>
        <row r="101">
          <cell r="D101" t="str">
            <v>IY</v>
          </cell>
        </row>
        <row r="102">
          <cell r="D102" t="str">
            <v>IZ</v>
          </cell>
        </row>
        <row r="103">
          <cell r="D103" t="str">
            <v>JC</v>
          </cell>
        </row>
        <row r="104">
          <cell r="D104" t="str">
            <v>JD</v>
          </cell>
        </row>
        <row r="105">
          <cell r="D105" t="str">
            <v>SB</v>
          </cell>
        </row>
        <row r="106">
          <cell r="D106" t="str">
            <v>SD</v>
          </cell>
        </row>
        <row r="107">
          <cell r="D107" t="str">
            <v>TC</v>
          </cell>
        </row>
        <row r="108">
          <cell r="D108" t="str">
            <v>TE</v>
          </cell>
        </row>
        <row r="109">
          <cell r="D109" t="str">
            <v>TM</v>
          </cell>
        </row>
        <row r="110">
          <cell r="D110" t="str">
            <v>TV</v>
          </cell>
        </row>
        <row r="111">
          <cell r="D111">
            <v>0</v>
          </cell>
        </row>
        <row r="112">
          <cell r="D112" t="str">
            <v>01</v>
          </cell>
        </row>
        <row r="113">
          <cell r="D113" t="str">
            <v>02</v>
          </cell>
        </row>
        <row r="114">
          <cell r="D114" t="str">
            <v>03</v>
          </cell>
        </row>
      </sheetData>
      <sheetData sheetId="61">
        <row r="3">
          <cell r="B3" t="str">
            <v>DTS Code</v>
          </cell>
          <cell r="C3" t="str">
            <v>Group</v>
          </cell>
        </row>
        <row r="4">
          <cell r="C4" t="str">
            <v>ADV</v>
          </cell>
        </row>
        <row r="5">
          <cell r="C5" t="str">
            <v>ADV</v>
          </cell>
        </row>
        <row r="6">
          <cell r="C6" t="str">
            <v>ADV</v>
          </cell>
        </row>
        <row r="7">
          <cell r="C7" t="str">
            <v>ADV</v>
          </cell>
        </row>
        <row r="8">
          <cell r="C8" t="str">
            <v>ADV</v>
          </cell>
        </row>
        <row r="9">
          <cell r="C9" t="str">
            <v>ADV</v>
          </cell>
        </row>
        <row r="10">
          <cell r="C10" t="str">
            <v>ADV</v>
          </cell>
        </row>
        <row r="11">
          <cell r="C11" t="str">
            <v>ADV</v>
          </cell>
        </row>
        <row r="12">
          <cell r="C12" t="str">
            <v>ADV</v>
          </cell>
        </row>
        <row r="13">
          <cell r="C13" t="str">
            <v>ADV</v>
          </cell>
        </row>
        <row r="14">
          <cell r="C14" t="str">
            <v>BTL</v>
          </cell>
        </row>
        <row r="15">
          <cell r="C15" t="str">
            <v>BTL</v>
          </cell>
        </row>
        <row r="16">
          <cell r="C16" t="str">
            <v>BTL</v>
          </cell>
        </row>
        <row r="17">
          <cell r="C17" t="str">
            <v>BTL</v>
          </cell>
        </row>
        <row r="18">
          <cell r="C18" t="str">
            <v>BTL</v>
          </cell>
        </row>
        <row r="19">
          <cell r="C19" t="str">
            <v>BTL</v>
          </cell>
        </row>
        <row r="20">
          <cell r="C20" t="str">
            <v>BTL</v>
          </cell>
        </row>
        <row r="21">
          <cell r="C21" t="str">
            <v>BTL</v>
          </cell>
        </row>
        <row r="22">
          <cell r="C22" t="str">
            <v>BTL</v>
          </cell>
        </row>
        <row r="23">
          <cell r="C23" t="str">
            <v>A/B</v>
          </cell>
        </row>
        <row r="24">
          <cell r="C24" t="str">
            <v>A/B</v>
          </cell>
        </row>
        <row r="25">
          <cell r="C25" t="str">
            <v>A/B</v>
          </cell>
        </row>
        <row r="26">
          <cell r="C26" t="str">
            <v>ADV</v>
          </cell>
        </row>
        <row r="27">
          <cell r="C27" t="str">
            <v>ADV</v>
          </cell>
        </row>
        <row r="28">
          <cell r="C28" t="str">
            <v>ADV</v>
          </cell>
        </row>
        <row r="29">
          <cell r="C29" t="str">
            <v>ADV</v>
          </cell>
        </row>
        <row r="30">
          <cell r="C30" t="str">
            <v>DLC</v>
          </cell>
        </row>
        <row r="31">
          <cell r="C31" t="str">
            <v>DLC</v>
          </cell>
        </row>
        <row r="32">
          <cell r="C32" t="str">
            <v>DLC</v>
          </cell>
        </row>
        <row r="33">
          <cell r="C33" t="str">
            <v>ADV</v>
          </cell>
        </row>
        <row r="34">
          <cell r="C34" t="str">
            <v>ADV</v>
          </cell>
        </row>
        <row r="35">
          <cell r="C35" t="str">
            <v>BTL</v>
          </cell>
        </row>
        <row r="36">
          <cell r="C36" t="str">
            <v>A/B</v>
          </cell>
        </row>
        <row r="37">
          <cell r="C37" t="str">
            <v>TOT</v>
          </cell>
        </row>
        <row r="38">
          <cell r="C38" t="str">
            <v>TOT</v>
          </cell>
        </row>
        <row r="39">
          <cell r="C39" t="str">
            <v>TOT</v>
          </cell>
        </row>
        <row r="40">
          <cell r="C40" t="str">
            <v>DLC</v>
          </cell>
        </row>
      </sheetData>
      <sheetData sheetId="62">
        <row r="3">
          <cell r="G3" t="str">
            <v>Name</v>
          </cell>
          <cell r="N3" t="str">
            <v>No</v>
          </cell>
          <cell r="O3" t="str">
            <v>Cur.</v>
          </cell>
        </row>
        <row r="4">
          <cell r="G4" t="str">
            <v>HMA</v>
          </cell>
          <cell r="O4" t="str">
            <v>USD</v>
          </cell>
        </row>
        <row r="5">
          <cell r="G5" t="str">
            <v>HAC</v>
          </cell>
          <cell r="O5" t="str">
            <v>EUR</v>
          </cell>
        </row>
        <row r="6">
          <cell r="G6" t="str">
            <v>HMUK</v>
          </cell>
          <cell r="O6" t="str">
            <v>GBP</v>
          </cell>
        </row>
        <row r="7">
          <cell r="G7" t="str">
            <v>HMES</v>
          </cell>
          <cell r="O7" t="str">
            <v>CAD</v>
          </cell>
        </row>
        <row r="8">
          <cell r="G8" t="str">
            <v>HMCI</v>
          </cell>
          <cell r="O8" t="str">
            <v>AUD</v>
          </cell>
        </row>
        <row r="9">
          <cell r="G9" t="str">
            <v>HMCZ</v>
          </cell>
          <cell r="O9" t="str">
            <v>CNY</v>
          </cell>
        </row>
        <row r="10">
          <cell r="G10" t="str">
            <v>HMCIS</v>
          </cell>
          <cell r="O10" t="str">
            <v>TRY</v>
          </cell>
        </row>
        <row r="11">
          <cell r="G11" t="str">
            <v>HAOS</v>
          </cell>
          <cell r="O11" t="str">
            <v>NOK</v>
          </cell>
        </row>
        <row r="12">
          <cell r="G12" t="str">
            <v>BHMC</v>
          </cell>
          <cell r="O12" t="str">
            <v>PLN</v>
          </cell>
        </row>
        <row r="13">
          <cell r="G13" t="str">
            <v>HMI</v>
          </cell>
          <cell r="O13" t="str">
            <v>INR</v>
          </cell>
        </row>
        <row r="14">
          <cell r="G14" t="str">
            <v>HMP</v>
          </cell>
          <cell r="O14" t="str">
            <v>RUB</v>
          </cell>
        </row>
        <row r="15">
          <cell r="G15" t="str">
            <v>HMD</v>
          </cell>
          <cell r="O15" t="str">
            <v>CZK</v>
          </cell>
        </row>
        <row r="16">
          <cell r="G16" t="str">
            <v>HMF</v>
          </cell>
          <cell r="O16" t="str">
            <v>BRL</v>
          </cell>
        </row>
        <row r="17">
          <cell r="G17" t="str">
            <v>HMGC</v>
          </cell>
          <cell r="O17" t="str">
            <v>CHF</v>
          </cell>
        </row>
        <row r="18">
          <cell r="G18" t="str">
            <v>HMB</v>
          </cell>
          <cell r="O18" t="str">
            <v>SGD</v>
          </cell>
        </row>
        <row r="19">
          <cell r="G19" t="str">
            <v>HMCA</v>
          </cell>
          <cell r="O19" t="str">
            <v>JPY</v>
          </cell>
        </row>
        <row r="20">
          <cell r="G20" t="str">
            <v>HMM</v>
          </cell>
          <cell r="O20" t="str">
            <v>KRW</v>
          </cell>
        </row>
        <row r="21">
          <cell r="G21" t="str">
            <v>HMNL</v>
          </cell>
        </row>
      </sheetData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ExportMetadata"/>
      <sheetName val="Viajes Nacionales cc6199"/>
      <sheetName val="Viajes Internacionales cc6199"/>
      <sheetName val="Servicios Profesionales 6199"/>
      <sheetName val="class"/>
      <sheetName val="Cecos"/>
      <sheetName val="CC A PRESUPUESTAR"/>
      <sheetName val="SERV. PROF. REAL VS PPTO 2013"/>
      <sheetName val="VIAJES REAL VS PPTO 2013"/>
      <sheetName val="534210 SERV. PROF."/>
      <sheetName val="Viajes_Nacionales_cc6199"/>
      <sheetName val="Viajes_Internacionales_cc6199"/>
      <sheetName val="Servicios_Profesionales_6199"/>
      <sheetName val="CC_A_PRESUPUESTAR"/>
      <sheetName val="SERV__PROF__REAL_VS_PPTO_2013"/>
      <sheetName val="VIAJES_REAL_VS_PPTO_2013"/>
      <sheetName val="534210_SERV__PROF_"/>
    </sheetNames>
    <sheetDataSet>
      <sheetData sheetId="0"/>
      <sheetData sheetId="1"/>
      <sheetData sheetId="2"/>
      <sheetData sheetId="3"/>
      <sheetData sheetId="4">
        <row r="1">
          <cell r="M1" t="str">
            <v>Cargos</v>
          </cell>
        </row>
        <row r="2">
          <cell r="A2" t="str">
            <v>Presidencia</v>
          </cell>
          <cell r="E2" t="str">
            <v>USA</v>
          </cell>
          <cell r="G2" t="str">
            <v>Business</v>
          </cell>
          <cell r="M2" t="str">
            <v>Administrador de Activos de TI</v>
          </cell>
        </row>
        <row r="3">
          <cell r="A3" t="str">
            <v>Vice Presidencia</v>
          </cell>
          <cell r="E3" t="str">
            <v>PERU</v>
          </cell>
          <cell r="G3" t="str">
            <v>Economic</v>
          </cell>
          <cell r="M3" t="str">
            <v>Administrador de Bases de Datos</v>
          </cell>
        </row>
        <row r="4">
          <cell r="A4" t="str">
            <v>Gerencia</v>
          </cell>
          <cell r="E4" t="str">
            <v>EUROPA</v>
          </cell>
          <cell r="M4" t="str">
            <v>Administrador de Seguros</v>
          </cell>
        </row>
        <row r="5">
          <cell r="A5" t="str">
            <v>Ejecutivo</v>
          </cell>
          <cell r="E5" t="str">
            <v>CHINA</v>
          </cell>
          <cell r="M5" t="str">
            <v>Administrador de Sistemas Cars</v>
          </cell>
        </row>
        <row r="6">
          <cell r="A6" t="str">
            <v>Invitado</v>
          </cell>
          <cell r="E6" t="str">
            <v>INDIA</v>
          </cell>
          <cell r="M6" t="str">
            <v>Administrativo</v>
          </cell>
        </row>
        <row r="7">
          <cell r="E7" t="str">
            <v>COREA</v>
          </cell>
          <cell r="M7" t="str">
            <v>Administrativo Comercio Exterior</v>
          </cell>
        </row>
        <row r="8">
          <cell r="E8" t="str">
            <v>BRASIL</v>
          </cell>
          <cell r="M8" t="str">
            <v>Administrativo Contable</v>
          </cell>
        </row>
        <row r="9">
          <cell r="E9" t="str">
            <v>URUGUAY</v>
          </cell>
          <cell r="M9" t="str">
            <v>Administrativo de Bodega</v>
          </cell>
        </row>
        <row r="10">
          <cell r="E10" t="str">
            <v>GUATEMALA</v>
          </cell>
          <cell r="M10" t="str">
            <v>Administrativo de Operaciones</v>
          </cell>
        </row>
        <row r="11">
          <cell r="E11" t="str">
            <v>SALVADOR</v>
          </cell>
          <cell r="M11" t="str">
            <v>Administrativo de Pre-Entrega</v>
          </cell>
        </row>
        <row r="12">
          <cell r="E12" t="str">
            <v>COSTA RICA</v>
          </cell>
          <cell r="M12" t="str">
            <v>Administrativo de Repuestos</v>
          </cell>
        </row>
        <row r="13">
          <cell r="E13" t="str">
            <v>PANAMA</v>
          </cell>
          <cell r="M13" t="str">
            <v>Administrativo de Servicio</v>
          </cell>
        </row>
        <row r="14">
          <cell r="M14" t="str">
            <v>Administrativo de Servicio Técnico</v>
          </cell>
        </row>
        <row r="15">
          <cell r="M15" t="str">
            <v>Administrativo de Tasación</v>
          </cell>
        </row>
        <row r="16">
          <cell r="M16" t="str">
            <v>Administrativo de Ventas</v>
          </cell>
        </row>
        <row r="17">
          <cell r="M17" t="str">
            <v>Administrativo Desabolladura y Pintu</v>
          </cell>
        </row>
        <row r="18">
          <cell r="M18" t="str">
            <v>Administrativo Infraestructura</v>
          </cell>
        </row>
        <row r="19">
          <cell r="M19" t="str">
            <v>Alineador Certificado</v>
          </cell>
        </row>
        <row r="20">
          <cell r="M20" t="str">
            <v>Alineador Experto I</v>
          </cell>
        </row>
        <row r="21">
          <cell r="M21" t="str">
            <v>Analista Compras e Ingresos</v>
          </cell>
        </row>
        <row r="22">
          <cell r="M22" t="str">
            <v>Analista Contable</v>
          </cell>
        </row>
        <row r="23">
          <cell r="M23" t="str">
            <v>Analista de Comercio Exterior</v>
          </cell>
        </row>
        <row r="24">
          <cell r="M24" t="str">
            <v>Analista de Cuentas y Garantía</v>
          </cell>
        </row>
        <row r="25">
          <cell r="M25" t="str">
            <v>Analista de Desarrollo</v>
          </cell>
        </row>
        <row r="26">
          <cell r="M26" t="str">
            <v>Analista de Estudios</v>
          </cell>
        </row>
        <row r="27">
          <cell r="M27" t="str">
            <v>Analista de Garantía</v>
          </cell>
        </row>
        <row r="28">
          <cell r="M28" t="str">
            <v>Analista de Gestión</v>
          </cell>
        </row>
        <row r="29">
          <cell r="M29" t="str">
            <v>Analista de Gestión Retail</v>
          </cell>
        </row>
        <row r="30">
          <cell r="M30" t="str">
            <v>Analista de Inventario</v>
          </cell>
        </row>
        <row r="31">
          <cell r="M31" t="str">
            <v>Analista de Negocios</v>
          </cell>
        </row>
        <row r="32">
          <cell r="M32" t="str">
            <v>Analista de Operaciones</v>
          </cell>
        </row>
        <row r="33">
          <cell r="M33" t="str">
            <v>Analista de Remuneraciones</v>
          </cell>
        </row>
        <row r="34">
          <cell r="M34" t="str">
            <v>Analista de Repuestos</v>
          </cell>
        </row>
        <row r="35">
          <cell r="M35" t="str">
            <v>Analista de Repuestos de Motos</v>
          </cell>
        </row>
        <row r="36">
          <cell r="M36" t="str">
            <v>Analista de Siniestro</v>
          </cell>
        </row>
        <row r="37">
          <cell r="M37" t="str">
            <v>Analista Hot Line</v>
          </cell>
        </row>
        <row r="38">
          <cell r="M38" t="str">
            <v>Analista Personas</v>
          </cell>
        </row>
        <row r="39">
          <cell r="M39" t="str">
            <v>Analista Web</v>
          </cell>
        </row>
        <row r="40">
          <cell r="M40" t="str">
            <v>Arquitecto</v>
          </cell>
        </row>
        <row r="41">
          <cell r="M41" t="str">
            <v>Asesor de Desabolladura y Pintura</v>
          </cell>
        </row>
        <row r="42">
          <cell r="M42" t="str">
            <v>Asesor de Servicio</v>
          </cell>
        </row>
        <row r="43">
          <cell r="M43" t="str">
            <v>Asesor de Servicio Certificado</v>
          </cell>
        </row>
        <row r="44">
          <cell r="M44" t="str">
            <v>Asesor de Servicio D&amp;P</v>
          </cell>
        </row>
        <row r="45">
          <cell r="M45" t="str">
            <v>Asesor de Servicio Master</v>
          </cell>
        </row>
        <row r="46">
          <cell r="M46" t="str">
            <v>Asistente Administrativo</v>
          </cell>
        </row>
        <row r="47">
          <cell r="M47" t="str">
            <v>Asistente Administrativo de Facturas</v>
          </cell>
        </row>
        <row r="48">
          <cell r="M48" t="str">
            <v>Asistente Call Center</v>
          </cell>
        </row>
        <row r="49">
          <cell r="M49" t="str">
            <v>Asistente Comercial</v>
          </cell>
        </row>
        <row r="50">
          <cell r="M50" t="str">
            <v>Asistente Concesionario</v>
          </cell>
        </row>
        <row r="51">
          <cell r="M51" t="str">
            <v>Asistente de Administración Contrato</v>
          </cell>
        </row>
        <row r="52">
          <cell r="M52" t="str">
            <v>Asistente de Bienestar</v>
          </cell>
        </row>
        <row r="53">
          <cell r="M53" t="str">
            <v>Asistente de Call Center Convenios</v>
          </cell>
        </row>
        <row r="54">
          <cell r="M54" t="str">
            <v>Asistente de Gerencia</v>
          </cell>
        </row>
        <row r="55">
          <cell r="M55" t="str">
            <v>ASISTENTE DE INTERMEDIACION</v>
          </cell>
        </row>
        <row r="56">
          <cell r="M56" t="str">
            <v>Asistente de Inventario</v>
          </cell>
        </row>
        <row r="57">
          <cell r="M57" t="str">
            <v>Asistente de Logística</v>
          </cell>
        </row>
        <row r="58">
          <cell r="M58" t="str">
            <v>Asistente de Planificación Comercial</v>
          </cell>
        </row>
        <row r="59">
          <cell r="M59" t="str">
            <v>Asistente de Planificación y Control</v>
          </cell>
        </row>
        <row r="60">
          <cell r="M60" t="str">
            <v>Asistente de Post Venta</v>
          </cell>
        </row>
        <row r="61">
          <cell r="M61" t="str">
            <v>Asistente de Red</v>
          </cell>
        </row>
        <row r="62">
          <cell r="M62" t="str">
            <v>Asistente de Remuneraciones</v>
          </cell>
        </row>
        <row r="63">
          <cell r="M63" t="str">
            <v>Asistente de Ventas</v>
          </cell>
        </row>
        <row r="64">
          <cell r="M64" t="str">
            <v>Asistente de Viajes</v>
          </cell>
        </row>
        <row r="65">
          <cell r="M65" t="str">
            <v>Asistente Desbloqueo</v>
          </cell>
        </row>
        <row r="66">
          <cell r="M66" t="str">
            <v>Asistente Programa Seguros</v>
          </cell>
        </row>
        <row r="67">
          <cell r="M67" t="str">
            <v>Asistente Técnico de Marca</v>
          </cell>
        </row>
        <row r="68">
          <cell r="M68" t="str">
            <v>Asistente Ventas Institucionales</v>
          </cell>
        </row>
        <row r="69">
          <cell r="M69" t="str">
            <v>Auditor de Garantia</v>
          </cell>
        </row>
        <row r="70">
          <cell r="M70" t="str">
            <v>Auditor Interno</v>
          </cell>
        </row>
        <row r="71">
          <cell r="M71" t="str">
            <v>Auxiliar de Transporte</v>
          </cell>
        </row>
        <row r="72">
          <cell r="M72" t="str">
            <v>Ayudante Desabollador</v>
          </cell>
        </row>
        <row r="73">
          <cell r="M73" t="str">
            <v>Ayudante Pintor</v>
          </cell>
        </row>
        <row r="74">
          <cell r="M74" t="str">
            <v>Bodeguero</v>
          </cell>
        </row>
        <row r="75">
          <cell r="M75" t="str">
            <v>Bodeguero - Control de Inventario</v>
          </cell>
        </row>
        <row r="76">
          <cell r="M76" t="str">
            <v>Brand Manager de Mini</v>
          </cell>
        </row>
        <row r="77">
          <cell r="M77" t="str">
            <v>Cajero Administrativo</v>
          </cell>
        </row>
        <row r="78">
          <cell r="M78" t="str">
            <v>Capacitación Retail</v>
          </cell>
        </row>
        <row r="79">
          <cell r="M79" t="str">
            <v>Chofer</v>
          </cell>
        </row>
        <row r="80">
          <cell r="M80" t="str">
            <v>Chofer Comprador</v>
          </cell>
        </row>
        <row r="81">
          <cell r="M81" t="str">
            <v>Chofer/Bodeguero</v>
          </cell>
        </row>
        <row r="82">
          <cell r="M82" t="str">
            <v>Chofer-Gruero</v>
          </cell>
        </row>
        <row r="83">
          <cell r="M83" t="str">
            <v>Comprador</v>
          </cell>
        </row>
        <row r="84">
          <cell r="M84" t="str">
            <v>Comprador Pañol</v>
          </cell>
        </row>
        <row r="85">
          <cell r="M85" t="str">
            <v>Comprador Senior</v>
          </cell>
        </row>
        <row r="86">
          <cell r="M86" t="str">
            <v>Comprador Vehículos Usados</v>
          </cell>
        </row>
        <row r="87">
          <cell r="M87" t="str">
            <v>Comprador y Encargado de Seguros</v>
          </cell>
        </row>
        <row r="88">
          <cell r="M88" t="str">
            <v>Conductor</v>
          </cell>
        </row>
        <row r="89">
          <cell r="M89" t="str">
            <v>Consultor de Recursos Humanos</v>
          </cell>
        </row>
        <row r="90">
          <cell r="M90" t="str">
            <v>Consultor de Venta Flota Retail</v>
          </cell>
        </row>
        <row r="91">
          <cell r="M91" t="str">
            <v>Consultor de Ventas</v>
          </cell>
        </row>
        <row r="92">
          <cell r="M92" t="str">
            <v>Control Administrativo Sucursales</v>
          </cell>
        </row>
        <row r="93">
          <cell r="M93" t="str">
            <v>Control Calidad</v>
          </cell>
        </row>
        <row r="94">
          <cell r="M94" t="str">
            <v>Control de Cajas</v>
          </cell>
        </row>
        <row r="95">
          <cell r="M95" t="str">
            <v>Control de Calidad</v>
          </cell>
        </row>
        <row r="96">
          <cell r="M96" t="str">
            <v>Control de Terminacion</v>
          </cell>
        </row>
        <row r="97">
          <cell r="M97" t="str">
            <v>Coordinador de Garantía</v>
          </cell>
        </row>
        <row r="98">
          <cell r="M98" t="str">
            <v>Coordinador de Logística Vehículos L</v>
          </cell>
        </row>
        <row r="99">
          <cell r="M99" t="str">
            <v>Coordinador de Transporte</v>
          </cell>
        </row>
        <row r="100">
          <cell r="M100" t="str">
            <v>Coordinador de Ventas Camiones</v>
          </cell>
        </row>
        <row r="101">
          <cell r="M101" t="str">
            <v>Coordinador Hot Line</v>
          </cell>
        </row>
        <row r="102">
          <cell r="M102" t="str">
            <v>Coordinador Nac.de Ventas Maquinaria</v>
          </cell>
        </row>
        <row r="103">
          <cell r="M103" t="str">
            <v>Coordinador Servicio Post Venta</v>
          </cell>
        </row>
        <row r="104">
          <cell r="M104" t="str">
            <v>Coordinador Técnico de Flota</v>
          </cell>
        </row>
        <row r="105">
          <cell r="M105" t="str">
            <v>Desabollador</v>
          </cell>
        </row>
        <row r="106">
          <cell r="M106" t="str">
            <v>Ejecutivo de Cobranzas</v>
          </cell>
        </row>
        <row r="107">
          <cell r="M107" t="str">
            <v>Ejecutivo de Cuentas</v>
          </cell>
        </row>
        <row r="108">
          <cell r="M108" t="str">
            <v>Ejecutivo de Cuentas Buses</v>
          </cell>
        </row>
        <row r="109">
          <cell r="M109" t="str">
            <v>Ejecutivo de Cuentas Convenios</v>
          </cell>
        </row>
        <row r="110">
          <cell r="M110" t="str">
            <v>Ejecutivo de Cuentas Flota</v>
          </cell>
        </row>
        <row r="111">
          <cell r="M111" t="str">
            <v>Ejecutivo de leasing</v>
          </cell>
        </row>
        <row r="112">
          <cell r="M112" t="str">
            <v>Ejecutivo de Venta a Funcionarios</v>
          </cell>
        </row>
        <row r="113">
          <cell r="M113" t="str">
            <v>Ejecutivo Técnico de Flota</v>
          </cell>
        </row>
        <row r="114">
          <cell r="M114" t="str">
            <v>Encargada Logistica y Distribución</v>
          </cell>
        </row>
        <row r="115">
          <cell r="M115" t="str">
            <v>Encargado Administrativo</v>
          </cell>
        </row>
        <row r="116">
          <cell r="M116" t="str">
            <v>Encargado Bomba Combustible</v>
          </cell>
        </row>
        <row r="117">
          <cell r="M117" t="str">
            <v>Encargado de Accesorios</v>
          </cell>
        </row>
        <row r="118">
          <cell r="M118" t="str">
            <v>Encargado de Adm. de Contratos y Lic</v>
          </cell>
        </row>
        <row r="119">
          <cell r="M119" t="str">
            <v>Encargado de Beneficios</v>
          </cell>
        </row>
        <row r="120">
          <cell r="M120" t="str">
            <v>Encargado de Bodega</v>
          </cell>
        </row>
        <row r="121">
          <cell r="M121" t="str">
            <v>Encargado de Bodega Servicio Rental</v>
          </cell>
        </row>
        <row r="122">
          <cell r="M122" t="str">
            <v>Encargado de Bodega y Venta Mesón</v>
          </cell>
        </row>
        <row r="123">
          <cell r="M123" t="str">
            <v>Encargado de Desarme</v>
          </cell>
        </row>
        <row r="124">
          <cell r="M124" t="str">
            <v>Encargado de Despacho</v>
          </cell>
        </row>
        <row r="125">
          <cell r="M125" t="str">
            <v>Encargado de Distribución</v>
          </cell>
        </row>
        <row r="126">
          <cell r="M126" t="str">
            <v>Encargado de Local</v>
          </cell>
        </row>
        <row r="127">
          <cell r="M127" t="str">
            <v>Encargado de Operaciones</v>
          </cell>
        </row>
        <row r="128">
          <cell r="M128" t="str">
            <v>Encargado de Patio</v>
          </cell>
        </row>
        <row r="129">
          <cell r="M129" t="str">
            <v>Encargado de Repisas</v>
          </cell>
        </row>
        <row r="130">
          <cell r="M130" t="str">
            <v>Encargado de Repuestos</v>
          </cell>
        </row>
        <row r="131">
          <cell r="M131" t="str">
            <v>Encargado Sucursal</v>
          </cell>
        </row>
        <row r="132">
          <cell r="M132" t="str">
            <v>Especialista Técnico</v>
          </cell>
        </row>
        <row r="133">
          <cell r="M133" t="str">
            <v>Gerente Agrícola</v>
          </cell>
        </row>
        <row r="134">
          <cell r="M134" t="str">
            <v>Gerente Comercial Grupo BMW</v>
          </cell>
        </row>
        <row r="135">
          <cell r="M135" t="str">
            <v>Gerente Comercial Imp.Fortaleza</v>
          </cell>
        </row>
        <row r="136">
          <cell r="M136" t="str">
            <v>Gerente Comercial Retail</v>
          </cell>
        </row>
        <row r="137">
          <cell r="M137" t="str">
            <v>Gerente de Administración</v>
          </cell>
        </row>
        <row r="138">
          <cell r="M138" t="str">
            <v>Gerente de Auditoria</v>
          </cell>
        </row>
        <row r="139">
          <cell r="M139" t="str">
            <v>Gerente de Buses</v>
          </cell>
        </row>
        <row r="140">
          <cell r="M140" t="str">
            <v>Gerente de Camiones</v>
          </cell>
        </row>
        <row r="141">
          <cell r="M141" t="str">
            <v>Gerente de Construcción e Industria</v>
          </cell>
        </row>
        <row r="142">
          <cell r="M142" t="str">
            <v>Gerente de Contabilidad</v>
          </cell>
        </row>
        <row r="143">
          <cell r="M143" t="str">
            <v>Gerente de Control de Gestión</v>
          </cell>
        </row>
        <row r="144">
          <cell r="M144" t="str">
            <v>Gerente de Convenios</v>
          </cell>
        </row>
        <row r="145">
          <cell r="M145" t="str">
            <v>Gerente de División Hyundai</v>
          </cell>
        </row>
        <row r="146">
          <cell r="M146" t="str">
            <v>Gerente de División Maquinaria</v>
          </cell>
        </row>
        <row r="147">
          <cell r="M147" t="str">
            <v>Gerente de Finanzas</v>
          </cell>
        </row>
        <row r="148">
          <cell r="M148" t="str">
            <v>Gerente de Marketing</v>
          </cell>
        </row>
        <row r="149">
          <cell r="M149" t="str">
            <v>Gerente de Motos</v>
          </cell>
        </row>
        <row r="150">
          <cell r="M150" t="str">
            <v>Gerente de Negocios RTC</v>
          </cell>
        </row>
        <row r="151">
          <cell r="M151" t="str">
            <v>Gerente de Operaciones</v>
          </cell>
        </row>
        <row r="152">
          <cell r="M152" t="str">
            <v>Gerente de Proyectos</v>
          </cell>
        </row>
        <row r="153">
          <cell r="M153" t="str">
            <v>Gerente de Rental</v>
          </cell>
        </row>
        <row r="154">
          <cell r="M154" t="str">
            <v>Gerente de Repuestos</v>
          </cell>
        </row>
        <row r="155">
          <cell r="M155" t="str">
            <v>Gerente de Servicio Importadora</v>
          </cell>
        </row>
        <row r="156">
          <cell r="M156" t="str">
            <v>Gerente de Sistemas &amp; Procesos</v>
          </cell>
        </row>
        <row r="157">
          <cell r="M157" t="str">
            <v>Gerente de Ventas Importadora</v>
          </cell>
        </row>
        <row r="158">
          <cell r="M158" t="str">
            <v>Gerente de Ventas Retail</v>
          </cell>
        </row>
        <row r="159">
          <cell r="M159" t="str">
            <v>Gerente Desarrollo de Negocio</v>
          </cell>
        </row>
        <row r="160">
          <cell r="M160" t="str">
            <v>Gerente Oficina Shangai-China</v>
          </cell>
        </row>
        <row r="161">
          <cell r="M161" t="str">
            <v>Gerente Post Venta Retail</v>
          </cell>
        </row>
        <row r="162">
          <cell r="M162" t="str">
            <v>Gerente Unidad de Negocios Carmeiste</v>
          </cell>
        </row>
        <row r="163">
          <cell r="M163" t="str">
            <v>Gerente Unidad de Negocios RTC</v>
          </cell>
        </row>
        <row r="164">
          <cell r="M164" t="str">
            <v>Ingeniero de Administración</v>
          </cell>
        </row>
        <row r="165">
          <cell r="M165" t="str">
            <v>Ingeniero de Gestion Maquinaria</v>
          </cell>
        </row>
        <row r="166">
          <cell r="M166" t="str">
            <v>Ingeniero de Ventas</v>
          </cell>
        </row>
        <row r="167">
          <cell r="M167" t="str">
            <v>Inspector de Vehiculos en Consignaci</v>
          </cell>
        </row>
        <row r="168">
          <cell r="M168" t="str">
            <v>Instructor Técnico</v>
          </cell>
        </row>
        <row r="169">
          <cell r="M169" t="str">
            <v>Invitado Planning</v>
          </cell>
        </row>
        <row r="170">
          <cell r="M170" t="str">
            <v>Jardinero</v>
          </cell>
        </row>
        <row r="171">
          <cell r="M171" t="str">
            <v>Jefe Análisis de Repuestos</v>
          </cell>
        </row>
        <row r="172">
          <cell r="M172" t="str">
            <v>Jefe Comercial</v>
          </cell>
        </row>
        <row r="173">
          <cell r="M173" t="str">
            <v>Jefe de  Recepción y Despacho</v>
          </cell>
        </row>
        <row r="174">
          <cell r="M174" t="str">
            <v>Jefe de Abastecimiento Repuestos</v>
          </cell>
        </row>
        <row r="175">
          <cell r="M175" t="str">
            <v>Jefe de Administración Centro Norte</v>
          </cell>
        </row>
        <row r="176">
          <cell r="M176" t="str">
            <v>Jefe de Administración Centro Sur</v>
          </cell>
        </row>
        <row r="177">
          <cell r="M177" t="str">
            <v>Jefe de Adquisiciones</v>
          </cell>
        </row>
        <row r="178">
          <cell r="M178" t="str">
            <v>Jefe de Armaduria y Servicio Técnico</v>
          </cell>
        </row>
        <row r="179">
          <cell r="M179" t="str">
            <v>Jefe de Asistencia Técnica</v>
          </cell>
        </row>
        <row r="180">
          <cell r="M180" t="str">
            <v>Jefe de Bodega</v>
          </cell>
        </row>
        <row r="181">
          <cell r="M181" t="str">
            <v>Jefe de Capacitación Tecnica</v>
          </cell>
        </row>
        <row r="182">
          <cell r="M182" t="str">
            <v>Jefe de Centro de Distribución</v>
          </cell>
        </row>
        <row r="183">
          <cell r="M183" t="str">
            <v>Jefe de Cobranza</v>
          </cell>
        </row>
        <row r="184">
          <cell r="M184" t="str">
            <v>Jefe de Comercio Exterior</v>
          </cell>
        </row>
        <row r="185">
          <cell r="M185" t="str">
            <v>Jefe de Concesionario Hyundai</v>
          </cell>
        </row>
        <row r="186">
          <cell r="M186" t="str">
            <v>Jefe de Credito</v>
          </cell>
        </row>
        <row r="187">
          <cell r="M187" t="str">
            <v>Jefe de Garantía</v>
          </cell>
        </row>
        <row r="188">
          <cell r="M188" t="str">
            <v>Jefe de Logistica</v>
          </cell>
        </row>
        <row r="189">
          <cell r="M189" t="str">
            <v>Jefe de Marca</v>
          </cell>
        </row>
        <row r="190">
          <cell r="M190" t="str">
            <v>Jefe de Personal</v>
          </cell>
        </row>
        <row r="191">
          <cell r="M191" t="str">
            <v>Jefe de Planificación Centro de Dist</v>
          </cell>
        </row>
        <row r="192">
          <cell r="M192" t="str">
            <v>Jefe de Planificación Hyundai</v>
          </cell>
        </row>
        <row r="193">
          <cell r="M193" t="str">
            <v>Jefe de Planificación y Control</v>
          </cell>
        </row>
        <row r="194">
          <cell r="M194" t="str">
            <v>Jefe de Preentrega</v>
          </cell>
        </row>
        <row r="195">
          <cell r="M195" t="str">
            <v>Jefe de Proceso</v>
          </cell>
        </row>
        <row r="196">
          <cell r="M196" t="str">
            <v>Jefe de Proyecto  Soporte Tecnológic</v>
          </cell>
        </row>
        <row r="197">
          <cell r="M197" t="str">
            <v>Jefe de Proyectos de Arquitectura</v>
          </cell>
        </row>
        <row r="198">
          <cell r="M198" t="str">
            <v>Jefe de Proyectos Gestión</v>
          </cell>
        </row>
        <row r="199">
          <cell r="M199" t="str">
            <v>Jefe de Proyectos TI</v>
          </cell>
        </row>
        <row r="200">
          <cell r="M200" t="str">
            <v>Jefe de Red</v>
          </cell>
        </row>
        <row r="201">
          <cell r="M201" t="str">
            <v>Jefe de Red Concesionario</v>
          </cell>
        </row>
        <row r="202">
          <cell r="M202" t="str">
            <v>Jefe de Red Motos</v>
          </cell>
        </row>
        <row r="203">
          <cell r="M203" t="str">
            <v>Jefe de Repuestos</v>
          </cell>
        </row>
        <row r="204">
          <cell r="M204" t="str">
            <v>Jefe de Seguridad</v>
          </cell>
        </row>
        <row r="205">
          <cell r="M205" t="str">
            <v>Jefe de Seguros y Créditos</v>
          </cell>
        </row>
        <row r="206">
          <cell r="M206" t="str">
            <v>Jefe de Servicio al Cliente</v>
          </cell>
        </row>
        <row r="207">
          <cell r="M207" t="str">
            <v>Jefe de Servicio Fortaleza</v>
          </cell>
        </row>
        <row r="208">
          <cell r="M208" t="str">
            <v>Jefe de Servicio Técnico</v>
          </cell>
        </row>
        <row r="209">
          <cell r="M209" t="str">
            <v>Jefe de Servicio Terreno</v>
          </cell>
        </row>
        <row r="210">
          <cell r="M210" t="str">
            <v>Jefe de Servicios Generales</v>
          </cell>
        </row>
        <row r="211">
          <cell r="M211" t="str">
            <v>Jefe de Sucursal</v>
          </cell>
        </row>
        <row r="212">
          <cell r="M212" t="str">
            <v>Jefe de Sucursal Keeway</v>
          </cell>
        </row>
        <row r="213">
          <cell r="M213" t="str">
            <v>Jefe de Técnica de Producto</v>
          </cell>
        </row>
        <row r="214">
          <cell r="M214" t="str">
            <v>Jefe de Venta Repuestos</v>
          </cell>
        </row>
        <row r="215">
          <cell r="M215" t="str">
            <v>Jefe de Ventas</v>
          </cell>
        </row>
        <row r="216">
          <cell r="M216" t="str">
            <v>Jefe de Ventas Construcción Industri</v>
          </cell>
        </row>
        <row r="217">
          <cell r="M217" t="str">
            <v>Jefe de Ventas Rental</v>
          </cell>
        </row>
        <row r="218">
          <cell r="M218" t="str">
            <v>Jefe Desabolladura y Pintura</v>
          </cell>
        </row>
        <row r="219">
          <cell r="M219" t="str">
            <v>Jefe Nacional de Servicios Maquinarí</v>
          </cell>
        </row>
        <row r="220">
          <cell r="M220" t="str">
            <v>Jefe Servicio Equipos de Taller</v>
          </cell>
        </row>
        <row r="221">
          <cell r="M221" t="str">
            <v>Jefe Sucursal Maquinaría</v>
          </cell>
        </row>
        <row r="222">
          <cell r="M222" t="str">
            <v>Jefe Tecnología e Infraestructura</v>
          </cell>
        </row>
        <row r="223">
          <cell r="M223" t="str">
            <v>Jefe Zonal de Servicio</v>
          </cell>
        </row>
        <row r="224">
          <cell r="M224" t="str">
            <v>Jefe Zonal de Servicio Norte</v>
          </cell>
        </row>
        <row r="225">
          <cell r="M225" t="str">
            <v>Jefe Zonal de Servicio Técnico</v>
          </cell>
        </row>
        <row r="226">
          <cell r="M226" t="str">
            <v>Lavador-Movilizador</v>
          </cell>
        </row>
        <row r="227">
          <cell r="M227" t="str">
            <v>Lavador-Movilizador-Auxiliar</v>
          </cell>
        </row>
        <row r="228">
          <cell r="M228" t="str">
            <v>Mantenedor de Aplicaciones</v>
          </cell>
        </row>
        <row r="229">
          <cell r="M229" t="str">
            <v>Mecánico</v>
          </cell>
        </row>
        <row r="230">
          <cell r="M230" t="str">
            <v>Mecánico 1°</v>
          </cell>
        </row>
        <row r="231">
          <cell r="M231" t="str">
            <v>Mecánico 1° Camiones</v>
          </cell>
        </row>
        <row r="232">
          <cell r="M232" t="str">
            <v>Mecánico de Camiones</v>
          </cell>
        </row>
        <row r="233">
          <cell r="M233" t="str">
            <v>Mecánico de Jaula</v>
          </cell>
        </row>
        <row r="234">
          <cell r="M234" t="str">
            <v>Mecánico de Línea</v>
          </cell>
        </row>
        <row r="235">
          <cell r="M235" t="str">
            <v>Mecánico de Línea Camiones</v>
          </cell>
        </row>
        <row r="236">
          <cell r="M236" t="str">
            <v>Mecánico de Motos</v>
          </cell>
        </row>
        <row r="237">
          <cell r="M237" t="str">
            <v>Mecánico de Terreno</v>
          </cell>
        </row>
        <row r="238">
          <cell r="M238" t="str">
            <v>Mecánico Línea Motos</v>
          </cell>
        </row>
        <row r="239">
          <cell r="M239" t="str">
            <v>Mecánico Master</v>
          </cell>
        </row>
        <row r="240">
          <cell r="M240" t="str">
            <v>Mecanico Nivel  I</v>
          </cell>
        </row>
        <row r="241">
          <cell r="M241" t="str">
            <v>Mecánico Nivel A</v>
          </cell>
        </row>
        <row r="242">
          <cell r="M242" t="str">
            <v>Mecánico Nivel B</v>
          </cell>
        </row>
        <row r="243">
          <cell r="M243" t="str">
            <v>Mecánico Nivel C</v>
          </cell>
        </row>
        <row r="244">
          <cell r="M244" t="str">
            <v>MECANICO NIVEL II</v>
          </cell>
        </row>
        <row r="245">
          <cell r="M245" t="str">
            <v>MECANICO NIVEL II SUPERIOR</v>
          </cell>
        </row>
        <row r="246">
          <cell r="M246" t="str">
            <v>Mensajero</v>
          </cell>
        </row>
        <row r="247">
          <cell r="M247" t="str">
            <v>Mensajero-Lavador-Movilizador</v>
          </cell>
        </row>
        <row r="248">
          <cell r="M248" t="str">
            <v>Movilizador</v>
          </cell>
        </row>
        <row r="249">
          <cell r="M249" t="str">
            <v>Movilizador de Pre Entrega</v>
          </cell>
        </row>
        <row r="250">
          <cell r="M250" t="str">
            <v>Pañolero</v>
          </cell>
        </row>
        <row r="251">
          <cell r="M251" t="str">
            <v>Peritador</v>
          </cell>
        </row>
        <row r="252">
          <cell r="M252" t="str">
            <v>Pintor</v>
          </cell>
        </row>
        <row r="253">
          <cell r="M253" t="str">
            <v>Pintor de Motos</v>
          </cell>
        </row>
        <row r="254">
          <cell r="M254" t="str">
            <v>Planificador Comercial</v>
          </cell>
        </row>
        <row r="255">
          <cell r="M255" t="str">
            <v>Preparador</v>
          </cell>
        </row>
        <row r="256">
          <cell r="M256" t="str">
            <v>Presidente Ejecutivo</v>
          </cell>
        </row>
        <row r="257">
          <cell r="M257" t="str">
            <v>Prevencionista de Riesgos</v>
          </cell>
        </row>
        <row r="258">
          <cell r="M258" t="str">
            <v>Product Manager</v>
          </cell>
        </row>
        <row r="259">
          <cell r="M259" t="str">
            <v>Product Manager Agricola</v>
          </cell>
        </row>
        <row r="260">
          <cell r="M260" t="str">
            <v>Product Manager Baterias</v>
          </cell>
        </row>
        <row r="261">
          <cell r="M261" t="str">
            <v>Product Manager Case</v>
          </cell>
        </row>
        <row r="262">
          <cell r="M262" t="str">
            <v>Product Manager Generación</v>
          </cell>
        </row>
        <row r="263">
          <cell r="M263" t="str">
            <v>Product Manager Heli y Shantui</v>
          </cell>
        </row>
        <row r="264">
          <cell r="M264" t="str">
            <v>Product Manager Mitsubishi</v>
          </cell>
        </row>
        <row r="265">
          <cell r="M265" t="str">
            <v>Product Manager Repuestos y Servicio</v>
          </cell>
        </row>
        <row r="266">
          <cell r="M266" t="str">
            <v>Project Manager</v>
          </cell>
        </row>
        <row r="267">
          <cell r="M267" t="str">
            <v>Recepcion de Valijas</v>
          </cell>
        </row>
        <row r="268">
          <cell r="M268" t="str">
            <v>Representante de Venta</v>
          </cell>
        </row>
        <row r="269">
          <cell r="M269" t="str">
            <v>Representante de Ventas Camiones</v>
          </cell>
        </row>
        <row r="270">
          <cell r="M270" t="str">
            <v>Representante de Ventas Rental Usado</v>
          </cell>
        </row>
        <row r="271">
          <cell r="M271" t="str">
            <v>Secretaria</v>
          </cell>
        </row>
        <row r="272">
          <cell r="M272" t="str">
            <v>Secretaria / Recepcionista</v>
          </cell>
        </row>
        <row r="273">
          <cell r="M273" t="str">
            <v>Soporte de Sistemas</v>
          </cell>
        </row>
        <row r="274">
          <cell r="M274" t="str">
            <v>Soporte Post Venta</v>
          </cell>
        </row>
        <row r="275">
          <cell r="M275" t="str">
            <v>Sub Gerente Administración y Control</v>
          </cell>
        </row>
        <row r="276">
          <cell r="M276" t="str">
            <v>Sub Gerente CRM</v>
          </cell>
        </row>
        <row r="277">
          <cell r="M277" t="str">
            <v>Sub Gerente de Compensaciones</v>
          </cell>
        </row>
        <row r="278">
          <cell r="M278" t="str">
            <v>Sub Gerente de Desarrollo</v>
          </cell>
        </row>
        <row r="279">
          <cell r="M279" t="str">
            <v>Sub Gerente de Desarrollo Organizaci</v>
          </cell>
        </row>
        <row r="280">
          <cell r="M280" t="str">
            <v>Sub Gerente de Flota</v>
          </cell>
        </row>
        <row r="281">
          <cell r="M281" t="str">
            <v>Sub Gerente de Planificación y Desar</v>
          </cell>
        </row>
        <row r="282">
          <cell r="M282" t="str">
            <v>Sub Gerente de Repuestos Fortaleza</v>
          </cell>
        </row>
        <row r="283">
          <cell r="M283" t="str">
            <v>Sub Gerente de Tesorería</v>
          </cell>
        </row>
        <row r="284">
          <cell r="M284" t="str">
            <v>Sub Gerente de Ventas Camiones</v>
          </cell>
        </row>
        <row r="285">
          <cell r="M285" t="str">
            <v>Sub Gerente Infraestructura</v>
          </cell>
        </row>
        <row r="286">
          <cell r="M286" t="str">
            <v>Sub Gerente Zonal Centro Sur</v>
          </cell>
        </row>
        <row r="287">
          <cell r="M287" t="str">
            <v>Sub Gerente Zonal de Ventas</v>
          </cell>
        </row>
        <row r="288">
          <cell r="M288" t="str">
            <v>Sub Gerente Zonal Maquinaria</v>
          </cell>
        </row>
        <row r="289">
          <cell r="M289" t="str">
            <v>Sub Gerente Zonal Norte</v>
          </cell>
        </row>
        <row r="290">
          <cell r="M290" t="str">
            <v>Subgerente de Crédito y Cobranza</v>
          </cell>
        </row>
        <row r="291">
          <cell r="M291" t="str">
            <v>Sub-Gerente Regional</v>
          </cell>
        </row>
        <row r="292">
          <cell r="M292" t="str">
            <v>Subgerente Zonal Centro Maquinaría</v>
          </cell>
        </row>
        <row r="293">
          <cell r="M293" t="str">
            <v>Supervisor Abastecimiento y Bodegas</v>
          </cell>
        </row>
        <row r="294">
          <cell r="M294" t="str">
            <v>Supervisor Call Center</v>
          </cell>
        </row>
        <row r="295">
          <cell r="M295" t="str">
            <v>Supervisor Comercial</v>
          </cell>
        </row>
        <row r="296">
          <cell r="M296" t="str">
            <v>Supervisor Comercial Red Concesionar</v>
          </cell>
        </row>
        <row r="297">
          <cell r="M297" t="str">
            <v>Supervisor Contable</v>
          </cell>
        </row>
        <row r="298">
          <cell r="M298" t="str">
            <v>Supervisor de Bodega</v>
          </cell>
        </row>
        <row r="299">
          <cell r="M299" t="str">
            <v>Supervisor de Camiones Zona Centro S</v>
          </cell>
        </row>
        <row r="300">
          <cell r="M300" t="str">
            <v>Supervisor de Camiones Zona Sur</v>
          </cell>
        </row>
        <row r="301">
          <cell r="M301" t="str">
            <v>Supervisor de Desabolladura</v>
          </cell>
        </row>
        <row r="302">
          <cell r="M302" t="str">
            <v>Supervisor de Distribuidores</v>
          </cell>
        </row>
        <row r="303">
          <cell r="M303" t="str">
            <v>Supervisor de Marca</v>
          </cell>
        </row>
        <row r="304">
          <cell r="M304" t="str">
            <v>Supervisor de Mecánicos</v>
          </cell>
        </row>
        <row r="305">
          <cell r="M305" t="str">
            <v>Supervisor de Operaciones</v>
          </cell>
        </row>
        <row r="306">
          <cell r="M306" t="str">
            <v>Supervisor de Operaciones y Logístic</v>
          </cell>
        </row>
        <row r="307">
          <cell r="M307" t="str">
            <v>Supervisor de Pintura y Armado</v>
          </cell>
        </row>
        <row r="308">
          <cell r="M308" t="str">
            <v>Supervisor de Preentrega</v>
          </cell>
        </row>
        <row r="309">
          <cell r="M309" t="str">
            <v>Supervisor de Preentrega Mahindra</v>
          </cell>
        </row>
        <row r="310">
          <cell r="M310" t="str">
            <v>Supervisor de Recepción</v>
          </cell>
        </row>
        <row r="311">
          <cell r="M311" t="str">
            <v>Supervisor de Recepcion de Facturas</v>
          </cell>
        </row>
        <row r="312">
          <cell r="M312" t="str">
            <v>Supervisor de Repuestos</v>
          </cell>
        </row>
        <row r="313">
          <cell r="M313" t="str">
            <v>Supervisor de Repuestos Zona Sur</v>
          </cell>
        </row>
        <row r="314">
          <cell r="M314" t="str">
            <v>Supervisor de Servicio</v>
          </cell>
        </row>
        <row r="315">
          <cell r="M315" t="str">
            <v>Supervisor de Taller</v>
          </cell>
        </row>
        <row r="316">
          <cell r="M316" t="str">
            <v>Supervisor de Terreno</v>
          </cell>
        </row>
        <row r="317">
          <cell r="M317" t="str">
            <v>Supervisor de Tesoreria</v>
          </cell>
        </row>
        <row r="318">
          <cell r="M318" t="str">
            <v>Supervisor de Ventas</v>
          </cell>
        </row>
        <row r="319">
          <cell r="M319" t="str">
            <v>Supervisor de Ventas Fortaleza</v>
          </cell>
        </row>
        <row r="320">
          <cell r="M320" t="str">
            <v>Supervisor de Ventas Hyundai</v>
          </cell>
        </row>
        <row r="321">
          <cell r="M321" t="str">
            <v>Supervisor Mecánicos</v>
          </cell>
        </row>
        <row r="322">
          <cell r="M322" t="str">
            <v>Supervisor Motos</v>
          </cell>
        </row>
        <row r="323">
          <cell r="M323" t="str">
            <v>Supervisor Técnico de Buses</v>
          </cell>
        </row>
        <row r="324">
          <cell r="M324" t="str">
            <v>Supervisor Zonal Fortaleza</v>
          </cell>
        </row>
        <row r="325">
          <cell r="M325" t="str">
            <v>Técnico Aprendiz</v>
          </cell>
        </row>
        <row r="326">
          <cell r="M326" t="str">
            <v>Técnico Certificado</v>
          </cell>
        </row>
        <row r="327">
          <cell r="M327" t="str">
            <v>Técnico de Accesorio</v>
          </cell>
        </row>
        <row r="328">
          <cell r="M328" t="str">
            <v>Técnico de Homologación</v>
          </cell>
        </row>
        <row r="329">
          <cell r="M329" t="str">
            <v>Técnico de Mantención</v>
          </cell>
        </row>
        <row r="330">
          <cell r="M330" t="str">
            <v>Técnico de Producto</v>
          </cell>
        </row>
        <row r="331">
          <cell r="M331" t="str">
            <v>Técnico Eléctrico</v>
          </cell>
        </row>
        <row r="332">
          <cell r="M332" t="str">
            <v>Técnico Especialista</v>
          </cell>
        </row>
        <row r="333">
          <cell r="M333" t="str">
            <v>Técnico Experto I</v>
          </cell>
        </row>
        <row r="334">
          <cell r="M334" t="str">
            <v>Técnico Experto II</v>
          </cell>
        </row>
        <row r="335">
          <cell r="M335" t="str">
            <v>Técnico Experto III</v>
          </cell>
        </row>
        <row r="336">
          <cell r="M336" t="str">
            <v>Tecnico Master</v>
          </cell>
        </row>
        <row r="337">
          <cell r="M337" t="str">
            <v>Técnico Mecánico</v>
          </cell>
        </row>
        <row r="338">
          <cell r="M338" t="str">
            <v>Técnico Mecánico Usados</v>
          </cell>
        </row>
        <row r="339">
          <cell r="M339" t="str">
            <v>Tecnico Nivel B</v>
          </cell>
        </row>
        <row r="340">
          <cell r="M340" t="str">
            <v>Tecnico Nivel C</v>
          </cell>
        </row>
        <row r="341">
          <cell r="M341" t="str">
            <v>Telefonista SVT</v>
          </cell>
        </row>
        <row r="342">
          <cell r="M342" t="str">
            <v>Torre de control</v>
          </cell>
        </row>
        <row r="343">
          <cell r="M343" t="str">
            <v>Vendedor de Accesorios</v>
          </cell>
        </row>
        <row r="344">
          <cell r="M344" t="str">
            <v>Vendedor de Baterias</v>
          </cell>
        </row>
        <row r="345">
          <cell r="M345" t="str">
            <v>Vendedor de Call Center</v>
          </cell>
        </row>
        <row r="346">
          <cell r="M346" t="str">
            <v>Vendedor de Convenios</v>
          </cell>
        </row>
        <row r="347">
          <cell r="M347" t="str">
            <v>Vendedor de Equipo Taller</v>
          </cell>
        </row>
        <row r="348">
          <cell r="M348" t="str">
            <v>Vendedor de Flota</v>
          </cell>
        </row>
        <row r="349">
          <cell r="M349" t="str">
            <v>Vendedor de Insumos</v>
          </cell>
        </row>
        <row r="350">
          <cell r="M350" t="str">
            <v>Vendedor de Maquinaría CASE</v>
          </cell>
        </row>
        <row r="351">
          <cell r="M351" t="str">
            <v>Vendedor de Mesón</v>
          </cell>
        </row>
        <row r="352">
          <cell r="M352" t="str">
            <v>Vendedor de Mesón y Terreno</v>
          </cell>
        </row>
        <row r="353">
          <cell r="M353" t="str">
            <v>Vendedor de Meson Zofri Part</v>
          </cell>
        </row>
        <row r="354">
          <cell r="M354" t="str">
            <v>Vendedor de Repuestos</v>
          </cell>
        </row>
        <row r="355">
          <cell r="M355" t="str">
            <v>Vendedor de Repuestos Servicio Técni</v>
          </cell>
        </row>
        <row r="356">
          <cell r="M356" t="str">
            <v>Vendedor de Terreno</v>
          </cell>
        </row>
        <row r="357">
          <cell r="M357" t="str">
            <v>Vendedor de Terreno Baterias</v>
          </cell>
        </row>
        <row r="358">
          <cell r="M358" t="str">
            <v>Vendedor Grua Horquilla</v>
          </cell>
        </row>
        <row r="359">
          <cell r="M359" t="str">
            <v>Vendedor Maquinaría Shantui</v>
          </cell>
        </row>
        <row r="360">
          <cell r="M360" t="str">
            <v>Vendedor Multiproducto</v>
          </cell>
        </row>
        <row r="361">
          <cell r="M361" t="str">
            <v>Vendedor Servicios y Repuestos Terre</v>
          </cell>
        </row>
        <row r="362">
          <cell r="M362" t="str">
            <v>Vice Presidente de Auditoría</v>
          </cell>
        </row>
        <row r="363">
          <cell r="M363" t="str">
            <v>Vicepresidente Comercial</v>
          </cell>
        </row>
        <row r="364">
          <cell r="M364" t="str">
            <v>Vicepresidente Controller</v>
          </cell>
        </row>
        <row r="365">
          <cell r="M365" t="str">
            <v>Vicepresidente de Adm &amp; Finanzas</v>
          </cell>
        </row>
        <row r="366">
          <cell r="M366" t="str">
            <v>Vicepresidente de Recursos Humanos</v>
          </cell>
        </row>
        <row r="367">
          <cell r="M367" t="str">
            <v>Vicepresidente Marketing</v>
          </cell>
        </row>
        <row r="368">
          <cell r="M368" t="str">
            <v>Vicepresidente Retail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Fleet"/>
      <sheetName val="Funcionarios"/>
      <sheetName val="CIF-FOB"/>
      <sheetName val="USD"/>
      <sheetName val="i10"/>
      <sheetName val="i10 Mex"/>
      <sheetName val="Estimación Vts"/>
      <sheetName val="YTD"/>
      <sheetName val="CALCULOS"/>
      <sheetName val="LP"/>
      <sheetName val="Bonos BV"/>
      <sheetName val="LP_Funcionarios_"/>
      <sheetName val="Comisiones"/>
      <sheetName val="Bonos BV_"/>
      <sheetName val="Margenes"/>
      <sheetName val="Stock"/>
      <sheetName val="EON"/>
      <sheetName val="PC EON"/>
      <sheetName val="i10 FL"/>
      <sheetName val="Getz"/>
      <sheetName val="Accent 3P"/>
      <sheetName val="Accent 4P"/>
      <sheetName val="PC i10"/>
      <sheetName val="Grand i10"/>
      <sheetName val="PC Grand i10"/>
      <sheetName val="Elantra"/>
      <sheetName val="Accent RB HB"/>
      <sheetName val="PC New Accent HB"/>
      <sheetName val="Elantra MD-JK"/>
      <sheetName val="i30"/>
      <sheetName val="Sonata + FL"/>
      <sheetName val="PC Elantra MD"/>
      <sheetName val="PC Elantra JK"/>
      <sheetName val="Accent RB 4P"/>
      <sheetName val="PC New Accent"/>
      <sheetName val="ELANTRA FL"/>
      <sheetName val="PC Elantra FL"/>
      <sheetName val="Elantra JK FL"/>
      <sheetName val="i30 GD"/>
      <sheetName val="PC New i30"/>
      <sheetName val="Veloster"/>
      <sheetName val="PC Veloster"/>
      <sheetName val="Azera"/>
      <sheetName val="Sonata LF"/>
      <sheetName val="PC New Sonata"/>
      <sheetName val="i40 SW"/>
      <sheetName val="Azera HG"/>
      <sheetName val="PC Azera 2015"/>
      <sheetName val="Genesis Coupe FL"/>
      <sheetName val="PC Genesis Coupe"/>
      <sheetName val="Genesis Coupe"/>
      <sheetName val="Coupe"/>
      <sheetName val="Tucson"/>
      <sheetName val="New Tucson"/>
      <sheetName val="Santa Fe"/>
      <sheetName val="Santa Fe FL"/>
      <sheetName val="Genesis Sedan"/>
      <sheetName val="Equus"/>
      <sheetName val="New Tucson TL"/>
      <sheetName val="PC TUCSON TL"/>
      <sheetName val="New Tucson FL"/>
      <sheetName val="PC Tucson"/>
      <sheetName val="Santa Fe DM"/>
      <sheetName val="PC New Santa Fe"/>
      <sheetName val="Grand Santa Fe"/>
      <sheetName val="PC Grand Santa Fe"/>
      <sheetName val="Veracruz"/>
      <sheetName val="New H-1 Furgon"/>
      <sheetName val="PC H1-Furgon"/>
      <sheetName val="New H-1 Minibus"/>
      <sheetName val="PC H1 Minibus"/>
      <sheetName val="HR"/>
      <sheetName val="PC H100 Porter"/>
      <sheetName val="Precios Especiales"/>
      <sheetName val="1.1 Informacion Global"/>
      <sheetName val="1.2 Hyundai"/>
      <sheetName val="Opcionales"/>
      <sheetName val="2.1 Unidades Vendidas"/>
      <sheetName val="2.2 MBC Hyundai x CeCo"/>
      <sheetName val="2.3 Bolsa de Gato"/>
      <sheetName val="Matrice"/>
      <sheetName val="Hoja2"/>
      <sheetName val="i10_Mex"/>
      <sheetName val="Estimación_Vts"/>
      <sheetName val="Bonos_BV"/>
      <sheetName val="Bonos_BV_"/>
      <sheetName val="PC_EON"/>
      <sheetName val="i10_FL"/>
      <sheetName val="Accent_3P"/>
      <sheetName val="Accent_4P"/>
      <sheetName val="PC_i10"/>
      <sheetName val="Grand_i10"/>
      <sheetName val="PC_Grand_i10"/>
      <sheetName val="Accent_RB_HB"/>
      <sheetName val="PC_New_Accent_HB"/>
      <sheetName val="Elantra_MD-JK"/>
      <sheetName val="Sonata_+_FL"/>
      <sheetName val="PC_Elantra_MD"/>
      <sheetName val="PC_Elantra_JK"/>
      <sheetName val="Accent_RB_4P"/>
      <sheetName val="PC_New_Accent"/>
      <sheetName val="ELANTRA_FL"/>
      <sheetName val="PC_Elantra_FL"/>
      <sheetName val="Elantra_JK_FL"/>
      <sheetName val="i30_GD"/>
      <sheetName val="PC_New_i30"/>
      <sheetName val="PC_Veloster"/>
      <sheetName val="Sonata_LF"/>
      <sheetName val="PC_New_Sonata"/>
      <sheetName val="i40_SW"/>
      <sheetName val="Azera_HG"/>
      <sheetName val="PC_Azera_2015"/>
      <sheetName val="Genesis_Coupe_FL"/>
      <sheetName val="PC_Genesis_Coupe"/>
      <sheetName val="Genesis_Coupe"/>
      <sheetName val="New_Tucson"/>
      <sheetName val="Santa_Fe"/>
      <sheetName val="Santa_Fe_FL"/>
      <sheetName val="Genesis_Sedan"/>
      <sheetName val="New_Tucson_TL"/>
      <sheetName val="PC_TUCSON_TL"/>
      <sheetName val="New_Tucson_FL"/>
      <sheetName val="PC_Tucson"/>
      <sheetName val="Santa_Fe_DM"/>
      <sheetName val="PC_New_Santa_Fe"/>
      <sheetName val="Grand_Santa_Fe"/>
      <sheetName val="PC_Grand_Santa_Fe"/>
      <sheetName val="New_H-1_Furgon"/>
      <sheetName val="PC_H1-Furgon"/>
      <sheetName val="New_H-1_Minibus"/>
      <sheetName val="PC_H1_Minibus"/>
      <sheetName val="PC_H100_Porter"/>
      <sheetName val="Precios_Especiales"/>
      <sheetName val="1_1_Informacion_Global"/>
      <sheetName val="1_2_Hyundai"/>
      <sheetName val="2_1_Unidades_Vendidas"/>
      <sheetName val="2_2_MBC_Hyundai_x_CeCo"/>
      <sheetName val="2_3_Bolsa_de_Gato"/>
    </sheetNames>
    <sheetDataSet>
      <sheetData sheetId="0"/>
      <sheetData sheetId="1"/>
      <sheetData sheetId="2">
        <row r="13">
          <cell r="F13">
            <v>9049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9">
          <cell r="E249">
            <v>713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36">
          <cell r="W36">
            <v>600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36">
          <cell r="W36">
            <v>600</v>
          </cell>
        </row>
      </sheetData>
      <sheetData sheetId="134"/>
      <sheetData sheetId="135"/>
      <sheetData sheetId="136"/>
      <sheetData sheetId="13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Residual Value"/>
      <sheetName val="Nombre Vehículos AX"/>
      <sheetName val="Costos PI"/>
      <sheetName val="EvaNegFLOTA"/>
      <sheetName val="LP"/>
      <sheetName val="Bonos BV"/>
      <sheetName val="Margins"/>
      <sheetName val="IONIQ"/>
      <sheetName val="HA Eon"/>
      <sheetName val="PC Eon"/>
      <sheetName val="I-10 5DR"/>
      <sheetName val="PC I-10 5DR"/>
      <sheetName val="I-10 4DR"/>
      <sheetName val="PC I-10 4DR"/>
      <sheetName val="Accent 5DR"/>
      <sheetName val="PC Accent 5DR"/>
      <sheetName val="Accent 4DR"/>
      <sheetName val="PC Accent 4DR"/>
      <sheetName val="I-20 ACTIVE"/>
      <sheetName val="PC I-20 ACTIVE"/>
      <sheetName val="Elantra AD"/>
      <sheetName val="PC Elantra AD"/>
      <sheetName val="I-30 GD"/>
      <sheetName val="PC I-30 GD"/>
      <sheetName val="I-30 PD"/>
      <sheetName val="PC I-30 PD"/>
      <sheetName val="Veloster"/>
      <sheetName val="PC Veloster"/>
      <sheetName val="Azera IG"/>
      <sheetName val="Sonata LF"/>
      <sheetName val="Azera HG"/>
      <sheetName val="Genesis Sedan"/>
      <sheetName val="Equus"/>
      <sheetName val="Creta GS"/>
      <sheetName val="PC Creta GS"/>
      <sheetName val="Tucson TL"/>
      <sheetName val="PC Tucson TL"/>
      <sheetName val="Santa Fe DM"/>
      <sheetName val="PC Santa Fe DM"/>
      <sheetName val="Grand Santa Fe NC"/>
      <sheetName val="PC Grand Santa Fe"/>
      <sheetName val="New H-1 Furgon"/>
      <sheetName val="PC New H-1 FURGON"/>
      <sheetName val="New H-1 Minibus"/>
      <sheetName val="PC New H-1 MINIBUS"/>
      <sheetName val="HR Porter"/>
      <sheetName val="PC HR Porter"/>
      <sheetName val="Hoja3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Summary"/>
      <sheetName val="Guideline"/>
      <sheetName val="#Currency"/>
      <sheetName val="#Subsidiary Code"/>
      <sheetName val="# Model Code"/>
      <sheetName val="#CarModel"/>
      <sheetName val="#MarketingCode"/>
      <sheetName val="#SubCode"/>
      <sheetName val="Price Structure(Summary)"/>
    </sheetNames>
    <sheetDataSet>
      <sheetData sheetId="0"/>
      <sheetData sheetId="1"/>
      <sheetData sheetId="2"/>
      <sheetData sheetId="3"/>
      <sheetData sheetId="4"/>
      <sheetData sheetId="5">
        <row r="8">
          <cell r="B8" t="str">
            <v>GRAND I-10 BA 5DR 1.0 5M/T GL BASE 2AB PE</v>
          </cell>
          <cell r="C8" t="str">
            <v>B4S6K2615 D D453</v>
          </cell>
          <cell r="D8">
            <v>6690000</v>
          </cell>
          <cell r="F8">
            <v>1000000</v>
          </cell>
          <cell r="H8">
            <v>500000</v>
          </cell>
          <cell r="I8">
            <v>100000</v>
          </cell>
          <cell r="J8">
            <v>600000</v>
          </cell>
          <cell r="L8">
            <v>1600000</v>
          </cell>
          <cell r="N8">
            <v>5090000</v>
          </cell>
          <cell r="O8">
            <v>5690000</v>
          </cell>
          <cell r="X8">
            <v>5090000</v>
          </cell>
          <cell r="Z8">
            <v>5698667.4115800001</v>
          </cell>
          <cell r="AA8">
            <v>5519300</v>
          </cell>
          <cell r="AB8">
            <v>5519300</v>
          </cell>
          <cell r="AC8">
            <v>5519300</v>
          </cell>
          <cell r="AD8">
            <v>0.04</v>
          </cell>
          <cell r="AE8">
            <v>0.03</v>
          </cell>
        </row>
        <row r="9">
          <cell r="B9" t="str">
            <v>GRAND I-10 BA 5DR 1.0 5M/T GL DH 2AB PE</v>
          </cell>
          <cell r="C9" t="str">
            <v>B4S6K2615 D D452</v>
          </cell>
          <cell r="D9">
            <v>7590000</v>
          </cell>
          <cell r="F9">
            <v>1800000</v>
          </cell>
          <cell r="H9">
            <v>400000</v>
          </cell>
          <cell r="I9">
            <v>200000</v>
          </cell>
          <cell r="J9">
            <v>600000</v>
          </cell>
          <cell r="L9">
            <v>2400000</v>
          </cell>
          <cell r="N9">
            <v>5190000</v>
          </cell>
          <cell r="O9">
            <v>5790000</v>
          </cell>
          <cell r="X9">
            <v>5190000</v>
          </cell>
          <cell r="Z9">
            <v>6044376.9557599993</v>
          </cell>
          <cell r="AA9">
            <v>5616300</v>
          </cell>
          <cell r="AB9">
            <v>5616300</v>
          </cell>
          <cell r="AC9">
            <v>5616300</v>
          </cell>
          <cell r="AD9">
            <v>0.04</v>
          </cell>
          <cell r="AE9">
            <v>0.03</v>
          </cell>
        </row>
        <row r="10">
          <cell r="B10" t="str">
            <v>GRAND I-10 BA 5DR 1.2 5M/T GLS 2AB AC PE</v>
          </cell>
          <cell r="C10" t="str">
            <v>B4S6K3615 G G375</v>
          </cell>
          <cell r="D10">
            <v>8290000</v>
          </cell>
          <cell r="F10">
            <v>1700000</v>
          </cell>
          <cell r="H10">
            <v>350000</v>
          </cell>
          <cell r="I10">
            <v>150000</v>
          </cell>
          <cell r="J10">
            <v>500000</v>
          </cell>
          <cell r="L10">
            <v>2200000</v>
          </cell>
          <cell r="N10">
            <v>6090000</v>
          </cell>
          <cell r="O10">
            <v>6590000</v>
          </cell>
          <cell r="X10">
            <v>6090000</v>
          </cell>
          <cell r="Z10">
            <v>6733145.318334599</v>
          </cell>
          <cell r="AA10">
            <v>6392300</v>
          </cell>
          <cell r="AB10">
            <v>6392300</v>
          </cell>
          <cell r="AC10">
            <v>6392300</v>
          </cell>
          <cell r="AD10">
            <v>0.04</v>
          </cell>
          <cell r="AE10">
            <v>0.03</v>
          </cell>
        </row>
        <row r="11">
          <cell r="B11" t="str">
            <v>GRAND I-10 BA 5DR 1.2 5M/T GLS 2AB AC ABS PE</v>
          </cell>
          <cell r="C11" t="str">
            <v>B4S6K3615 G G575</v>
          </cell>
          <cell r="D11">
            <v>8490000</v>
          </cell>
          <cell r="F11">
            <v>1600000</v>
          </cell>
          <cell r="H11">
            <v>350000</v>
          </cell>
          <cell r="I11">
            <v>150000</v>
          </cell>
          <cell r="J11">
            <v>500000</v>
          </cell>
          <cell r="L11">
            <v>2100000</v>
          </cell>
          <cell r="N11">
            <v>6390000</v>
          </cell>
          <cell r="O11">
            <v>6890000</v>
          </cell>
          <cell r="X11">
            <v>6390000</v>
          </cell>
          <cell r="Z11">
            <v>6907038.0768972002</v>
          </cell>
          <cell r="AA11">
            <v>6683300</v>
          </cell>
          <cell r="AB11">
            <v>6683300</v>
          </cell>
          <cell r="AC11">
            <v>6683300</v>
          </cell>
          <cell r="AD11">
            <v>0.04</v>
          </cell>
          <cell r="AE11">
            <v>0.03</v>
          </cell>
        </row>
        <row r="12">
          <cell r="B12" t="str">
            <v>GRAND I-10 BA 5DR 1.2 AT GLS 2AB ABS AC PE</v>
          </cell>
          <cell r="C12" t="str">
            <v>B4S6K361B G G457</v>
          </cell>
          <cell r="D12">
            <v>8990000</v>
          </cell>
          <cell r="F12">
            <v>200000</v>
          </cell>
          <cell r="H12">
            <v>350000</v>
          </cell>
          <cell r="I12">
            <v>150000</v>
          </cell>
          <cell r="J12">
            <v>500000</v>
          </cell>
          <cell r="L12">
            <v>700000</v>
          </cell>
          <cell r="N12">
            <v>8290000</v>
          </cell>
          <cell r="O12">
            <v>8790000</v>
          </cell>
          <cell r="X12">
            <v>8290000</v>
          </cell>
          <cell r="Z12">
            <v>7632667.8268499998</v>
          </cell>
          <cell r="AA12">
            <v>8526300</v>
          </cell>
          <cell r="AB12">
            <v>7632667.8268499998</v>
          </cell>
          <cell r="AC12">
            <v>7911000</v>
          </cell>
          <cell r="AD12">
            <v>0.05</v>
          </cell>
          <cell r="AE12">
            <v>0.1</v>
          </cell>
        </row>
        <row r="14">
          <cell r="B14" t="str">
            <v>GRAND i10 Sedán PE</v>
          </cell>
        </row>
        <row r="15">
          <cell r="B15" t="str">
            <v>GRAND I-10 BA SDN MT GL 2AB AV PE</v>
          </cell>
          <cell r="C15" t="str">
            <v>B4S4K3615 D D377</v>
          </cell>
          <cell r="D15">
            <v>7190000</v>
          </cell>
          <cell r="F15">
            <v>600000</v>
          </cell>
          <cell r="H15">
            <v>200000</v>
          </cell>
          <cell r="I15">
            <v>100000</v>
          </cell>
          <cell r="J15">
            <v>300000</v>
          </cell>
          <cell r="L15">
            <v>900000</v>
          </cell>
          <cell r="N15">
            <v>6290000</v>
          </cell>
          <cell r="O15">
            <v>6590000</v>
          </cell>
          <cell r="X15">
            <v>6290000</v>
          </cell>
          <cell r="Z15">
            <v>6344658.0738200005</v>
          </cell>
          <cell r="AA15">
            <v>6392300</v>
          </cell>
          <cell r="AB15">
            <v>6344658.0738200005</v>
          </cell>
          <cell r="AC15">
            <v>6344658.0738200005</v>
          </cell>
          <cell r="AD15">
            <v>0.05</v>
          </cell>
          <cell r="AE15">
            <v>3.7229427341426327E-2</v>
          </cell>
        </row>
        <row r="16">
          <cell r="B16" t="str">
            <v>GRAND I-10 BA SDN MT GL 2AB AC PE</v>
          </cell>
          <cell r="C16" t="str">
            <v>B4S4K3615 D D327</v>
          </cell>
          <cell r="D16">
            <v>7390000</v>
          </cell>
          <cell r="F16">
            <v>600000</v>
          </cell>
          <cell r="H16">
            <v>200000</v>
          </cell>
          <cell r="I16">
            <v>100000</v>
          </cell>
          <cell r="J16">
            <v>300000</v>
          </cell>
          <cell r="L16">
            <v>900000</v>
          </cell>
          <cell r="N16">
            <v>6490000</v>
          </cell>
          <cell r="O16">
            <v>6790000</v>
          </cell>
          <cell r="X16">
            <v>6490000</v>
          </cell>
          <cell r="Z16">
            <v>6674926.4969200008</v>
          </cell>
          <cell r="AA16">
            <v>6586300</v>
          </cell>
          <cell r="AB16">
            <v>6586300</v>
          </cell>
          <cell r="AC16">
            <v>6586300</v>
          </cell>
          <cell r="AD16">
            <v>0.04</v>
          </cell>
          <cell r="AE16">
            <v>0.03</v>
          </cell>
        </row>
        <row r="17">
          <cell r="B17" t="str">
            <v>GRAND I-10 BA SDN MT GLS 2AB AC ABS PE</v>
          </cell>
          <cell r="C17" t="str">
            <v>B4S4K3615 G G510</v>
          </cell>
          <cell r="D17">
            <v>7990000</v>
          </cell>
          <cell r="F17">
            <v>700000</v>
          </cell>
          <cell r="H17">
            <v>200000</v>
          </cell>
          <cell r="I17">
            <v>100000</v>
          </cell>
          <cell r="J17">
            <v>300000</v>
          </cell>
          <cell r="L17">
            <v>1000000</v>
          </cell>
          <cell r="N17">
            <v>6990000</v>
          </cell>
          <cell r="O17">
            <v>7290000</v>
          </cell>
          <cell r="X17">
            <v>6990000</v>
          </cell>
          <cell r="Z17">
            <v>7271983.1786800018</v>
          </cell>
          <cell r="AA17">
            <v>7071300</v>
          </cell>
          <cell r="AB17">
            <v>7071300</v>
          </cell>
          <cell r="AC17">
            <v>7071300</v>
          </cell>
          <cell r="AD17">
            <v>0.04</v>
          </cell>
          <cell r="AE17">
            <v>0.03</v>
          </cell>
        </row>
        <row r="18">
          <cell r="B18" t="str">
            <v>GRAND I-10 BA SDN MT GLS 2AB AC ABS FULL PE</v>
          </cell>
          <cell r="C18" t="str">
            <v>B4S4K3615 G G518</v>
          </cell>
          <cell r="D18">
            <v>8390000</v>
          </cell>
          <cell r="F18">
            <v>700000</v>
          </cell>
          <cell r="H18">
            <v>200000</v>
          </cell>
          <cell r="I18">
            <v>100000</v>
          </cell>
          <cell r="J18">
            <v>300000</v>
          </cell>
          <cell r="L18">
            <v>1000000</v>
          </cell>
          <cell r="N18">
            <v>7390000</v>
          </cell>
          <cell r="O18">
            <v>7690000</v>
          </cell>
          <cell r="X18">
            <v>7390000</v>
          </cell>
          <cell r="Z18">
            <v>7504457.8349400004</v>
          </cell>
          <cell r="AA18">
            <v>7459300</v>
          </cell>
          <cell r="AB18">
            <v>7459300</v>
          </cell>
          <cell r="AC18">
            <v>7459300</v>
          </cell>
          <cell r="AD18">
            <v>0.04</v>
          </cell>
          <cell r="AE18">
            <v>0.03</v>
          </cell>
        </row>
        <row r="20">
          <cell r="B20" t="str">
            <v>ACCENT RB Hatchback</v>
          </cell>
        </row>
        <row r="21">
          <cell r="B21" t="str">
            <v>ACCENT RB 5DR 1.4 6M/T GL 2AB</v>
          </cell>
          <cell r="C21" t="str">
            <v>SBS6K4617 D D802</v>
          </cell>
          <cell r="D21">
            <v>9240000</v>
          </cell>
          <cell r="F21">
            <v>1300000</v>
          </cell>
          <cell r="H21">
            <v>300000</v>
          </cell>
          <cell r="I21">
            <v>300000</v>
          </cell>
          <cell r="J21">
            <v>600000</v>
          </cell>
          <cell r="L21">
            <v>1900000</v>
          </cell>
          <cell r="N21">
            <v>7340000</v>
          </cell>
          <cell r="O21">
            <v>7940000</v>
          </cell>
          <cell r="Q21">
            <v>200000</v>
          </cell>
          <cell r="R21">
            <v>50000</v>
          </cell>
          <cell r="S21">
            <v>250000</v>
          </cell>
          <cell r="U21">
            <v>2150000</v>
          </cell>
          <cell r="X21">
            <v>7090000</v>
          </cell>
          <cell r="Z21">
            <v>7733650.6973000001</v>
          </cell>
          <cell r="AA21">
            <v>7701800</v>
          </cell>
          <cell r="AB21">
            <v>7701800</v>
          </cell>
          <cell r="AC21">
            <v>7701800</v>
          </cell>
          <cell r="AD21">
            <v>0.04</v>
          </cell>
          <cell r="AE21">
            <v>0.03</v>
          </cell>
        </row>
        <row r="22">
          <cell r="B22" t="str">
            <v>ACCENT RB 5DR 1.4 6M/T GL 2AB ABS AC</v>
          </cell>
          <cell r="C22" t="str">
            <v>SBS6K4617 D D803</v>
          </cell>
          <cell r="D22">
            <v>10040000</v>
          </cell>
          <cell r="F22">
            <v>1000000</v>
          </cell>
          <cell r="H22">
            <v>150000</v>
          </cell>
          <cell r="I22">
            <v>150000</v>
          </cell>
          <cell r="J22">
            <v>300000</v>
          </cell>
          <cell r="L22">
            <v>1300000</v>
          </cell>
          <cell r="N22">
            <v>8740000</v>
          </cell>
          <cell r="O22">
            <v>9040000</v>
          </cell>
          <cell r="Q22">
            <v>200000</v>
          </cell>
          <cell r="R22">
            <v>50000</v>
          </cell>
          <cell r="S22">
            <v>250000</v>
          </cell>
          <cell r="U22">
            <v>1550000</v>
          </cell>
          <cell r="X22">
            <v>8490000</v>
          </cell>
          <cell r="Z22">
            <v>8661473.3006999996</v>
          </cell>
          <cell r="AA22">
            <v>8768800</v>
          </cell>
          <cell r="AB22">
            <v>8661473.3006999996</v>
          </cell>
          <cell r="AC22">
            <v>8661473.3006999996</v>
          </cell>
          <cell r="AD22">
            <v>0.05</v>
          </cell>
          <cell r="AE22">
            <v>4.1872422488938105E-2</v>
          </cell>
        </row>
        <row r="23">
          <cell r="B23" t="str">
            <v>ACCENT RB 5DR 1.6 6M/T GL FULL</v>
          </cell>
          <cell r="C23" t="str">
            <v>SBS6D2617 D D806</v>
          </cell>
          <cell r="D23">
            <v>10540000</v>
          </cell>
          <cell r="F23">
            <v>300000</v>
          </cell>
          <cell r="H23">
            <v>150000</v>
          </cell>
          <cell r="I23">
            <v>150000</v>
          </cell>
          <cell r="J23">
            <v>300000</v>
          </cell>
          <cell r="L23">
            <v>600000</v>
          </cell>
          <cell r="N23">
            <v>9940000</v>
          </cell>
          <cell r="O23">
            <v>10240000</v>
          </cell>
          <cell r="Q23">
            <v>200000</v>
          </cell>
          <cell r="R23">
            <v>50000</v>
          </cell>
          <cell r="S23">
            <v>250000</v>
          </cell>
          <cell r="U23">
            <v>850000</v>
          </cell>
          <cell r="X23">
            <v>9690000</v>
          </cell>
          <cell r="Z23">
            <v>9152523.8376000002</v>
          </cell>
          <cell r="AA23">
            <v>9932800</v>
          </cell>
          <cell r="AB23">
            <v>9152523.8376000002</v>
          </cell>
          <cell r="AC23">
            <v>9216000</v>
          </cell>
          <cell r="AD23">
            <v>0.05</v>
          </cell>
          <cell r="AE23">
            <v>0.1</v>
          </cell>
        </row>
        <row r="24">
          <cell r="B24" t="str">
            <v>ACCENT RB 5DR 1.6 4A/T GL FULL</v>
          </cell>
          <cell r="C24" t="str">
            <v>SBS6D261B D D806</v>
          </cell>
          <cell r="D24">
            <v>10640000</v>
          </cell>
          <cell r="F24">
            <v>210000</v>
          </cell>
          <cell r="H24">
            <v>150000</v>
          </cell>
          <cell r="I24">
            <v>150000</v>
          </cell>
          <cell r="J24">
            <v>300000</v>
          </cell>
          <cell r="L24">
            <v>510000</v>
          </cell>
          <cell r="N24">
            <v>10130000</v>
          </cell>
          <cell r="O24">
            <v>10430000</v>
          </cell>
          <cell r="Q24">
            <v>200000</v>
          </cell>
          <cell r="R24">
            <v>50000</v>
          </cell>
          <cell r="S24">
            <v>250000</v>
          </cell>
          <cell r="U24">
            <v>760000</v>
          </cell>
          <cell r="X24">
            <v>9880000</v>
          </cell>
          <cell r="Z24">
            <v>9645270.5767000001</v>
          </cell>
          <cell r="AA24">
            <v>10117100</v>
          </cell>
          <cell r="AB24">
            <v>9645270.5767000001</v>
          </cell>
          <cell r="AC24">
            <v>9645270.5767000001</v>
          </cell>
          <cell r="AD24">
            <v>0.05</v>
          </cell>
          <cell r="AE24">
            <v>7.5237720354745921E-2</v>
          </cell>
        </row>
        <row r="26">
          <cell r="B26" t="str">
            <v>ACCENT RB Sedán</v>
          </cell>
        </row>
        <row r="27">
          <cell r="B27" t="str">
            <v>ACCENT RB SDN 1.4 6M/T GL 2AB</v>
          </cell>
          <cell r="C27" t="str">
            <v>SBS4K4617 D D807</v>
          </cell>
          <cell r="D27">
            <v>9390000</v>
          </cell>
          <cell r="F27">
            <v>1400000</v>
          </cell>
          <cell r="H27">
            <v>400000</v>
          </cell>
          <cell r="I27">
            <v>300000</v>
          </cell>
          <cell r="J27">
            <v>700000</v>
          </cell>
          <cell r="L27">
            <v>2100000</v>
          </cell>
          <cell r="N27">
            <v>7290000</v>
          </cell>
          <cell r="O27">
            <v>7990000</v>
          </cell>
          <cell r="Q27">
            <v>200000</v>
          </cell>
          <cell r="R27">
            <v>50000</v>
          </cell>
          <cell r="S27">
            <v>250000</v>
          </cell>
          <cell r="U27">
            <v>2350000</v>
          </cell>
          <cell r="X27">
            <v>7040000</v>
          </cell>
          <cell r="Z27">
            <v>7798954.4819999998</v>
          </cell>
          <cell r="AA27">
            <v>7750300</v>
          </cell>
          <cell r="AB27">
            <v>7750300</v>
          </cell>
          <cell r="AC27">
            <v>7750300</v>
          </cell>
          <cell r="AD27">
            <v>0.04</v>
          </cell>
          <cell r="AE27">
            <v>0.03</v>
          </cell>
        </row>
        <row r="28">
          <cell r="B28" t="str">
            <v>ACCENT RB SDN 1.4 6M/T GL 2AB AC</v>
          </cell>
          <cell r="C28" t="str">
            <v>SBS4K4617 D D808</v>
          </cell>
          <cell r="D28">
            <v>9990000</v>
          </cell>
          <cell r="F28">
            <v>1250000</v>
          </cell>
          <cell r="H28">
            <v>250000</v>
          </cell>
          <cell r="I28">
            <v>250000</v>
          </cell>
          <cell r="J28">
            <v>500000</v>
          </cell>
          <cell r="L28">
            <v>1750000</v>
          </cell>
          <cell r="N28">
            <v>8240000</v>
          </cell>
          <cell r="O28">
            <v>8740000</v>
          </cell>
          <cell r="Q28">
            <v>200000</v>
          </cell>
          <cell r="R28">
            <v>50000</v>
          </cell>
          <cell r="S28">
            <v>250000</v>
          </cell>
          <cell r="U28">
            <v>2000000</v>
          </cell>
          <cell r="X28">
            <v>7990000</v>
          </cell>
          <cell r="Z28">
            <v>8309511.3441999992</v>
          </cell>
          <cell r="AA28">
            <v>8477800</v>
          </cell>
          <cell r="AB28">
            <v>8309511.3441999992</v>
          </cell>
          <cell r="AC28">
            <v>8309511.3441999992</v>
          </cell>
          <cell r="AD28">
            <v>0.05</v>
          </cell>
          <cell r="AE28">
            <v>4.9254994942791848E-2</v>
          </cell>
        </row>
        <row r="29">
          <cell r="B29" t="str">
            <v>ACCENT RB SDN 1.6 CRDI 6M/T GL 2AB AC</v>
          </cell>
          <cell r="C29" t="str">
            <v>SBS41EC57 D DAC9</v>
          </cell>
          <cell r="D29">
            <v>11490000</v>
          </cell>
          <cell r="F29">
            <v>300000</v>
          </cell>
          <cell r="H29">
            <v>250000</v>
          </cell>
          <cell r="I29">
            <v>250000</v>
          </cell>
          <cell r="J29">
            <v>500000</v>
          </cell>
          <cell r="L29">
            <v>800000</v>
          </cell>
          <cell r="N29">
            <v>10690000</v>
          </cell>
          <cell r="O29">
            <v>11190000</v>
          </cell>
          <cell r="Q29">
            <v>200000</v>
          </cell>
          <cell r="R29">
            <v>50000</v>
          </cell>
          <cell r="S29">
            <v>250000</v>
          </cell>
          <cell r="U29">
            <v>1050000</v>
          </cell>
          <cell r="X29">
            <v>10440000</v>
          </cell>
          <cell r="Z29">
            <v>9426460.4929000009</v>
          </cell>
          <cell r="AA29">
            <v>10854300</v>
          </cell>
          <cell r="AB29">
            <v>9426460.4929000009</v>
          </cell>
          <cell r="AC29">
            <v>10071000</v>
          </cell>
          <cell r="AD29">
            <v>0.05</v>
          </cell>
          <cell r="AE29">
            <v>0.1</v>
          </cell>
        </row>
        <row r="30">
          <cell r="B30" t="str">
            <v>ACCENT RB SDN 1.4 6M/T GL 2AB AC ABS LL</v>
          </cell>
          <cell r="C30" t="str">
            <v>SBS4K4617 D D809</v>
          </cell>
          <cell r="D30">
            <v>10290000</v>
          </cell>
          <cell r="F30">
            <v>900000</v>
          </cell>
          <cell r="H30">
            <v>150000</v>
          </cell>
          <cell r="I30">
            <v>150000</v>
          </cell>
          <cell r="J30">
            <v>300000</v>
          </cell>
          <cell r="L30">
            <v>1200000</v>
          </cell>
          <cell r="N30">
            <v>9090000</v>
          </cell>
          <cell r="O30">
            <v>9390000</v>
          </cell>
          <cell r="Q30">
            <v>200000</v>
          </cell>
          <cell r="R30">
            <v>50000</v>
          </cell>
          <cell r="S30">
            <v>250000</v>
          </cell>
          <cell r="U30">
            <v>1450000</v>
          </cell>
          <cell r="X30">
            <v>8840000</v>
          </cell>
          <cell r="Z30">
            <v>8781055.5558000021</v>
          </cell>
          <cell r="AA30">
            <v>9108300</v>
          </cell>
          <cell r="AB30">
            <v>8781055.5558000021</v>
          </cell>
          <cell r="AC30">
            <v>8781055.5558000021</v>
          </cell>
          <cell r="AD30">
            <v>0.05</v>
          </cell>
          <cell r="AE30">
            <v>6.4850313546325658E-2</v>
          </cell>
        </row>
        <row r="31">
          <cell r="B31" t="str">
            <v>ACCENT RB 1,4 GL CVT GL 2AB AC ABS</v>
          </cell>
          <cell r="C31" t="str">
            <v>SBS4K461V D D810</v>
          </cell>
          <cell r="D31">
            <v>10790000</v>
          </cell>
          <cell r="F31">
            <v>800000</v>
          </cell>
          <cell r="H31">
            <v>150000</v>
          </cell>
          <cell r="I31">
            <v>150000</v>
          </cell>
          <cell r="J31">
            <v>300000</v>
          </cell>
          <cell r="L31">
            <v>1100000</v>
          </cell>
          <cell r="N31">
            <v>9690000</v>
          </cell>
          <cell r="O31">
            <v>9990000</v>
          </cell>
          <cell r="Q31">
            <v>200000</v>
          </cell>
          <cell r="R31">
            <v>50000</v>
          </cell>
          <cell r="S31">
            <v>250000</v>
          </cell>
          <cell r="U31">
            <v>1350000</v>
          </cell>
          <cell r="X31">
            <v>9440000</v>
          </cell>
          <cell r="Z31">
            <v>9154220.0398000013</v>
          </cell>
          <cell r="AA31">
            <v>9690300</v>
          </cell>
          <cell r="AB31">
            <v>9154220.0398000013</v>
          </cell>
          <cell r="AC31">
            <v>9154220.0398000013</v>
          </cell>
          <cell r="AD31">
            <v>0.05</v>
          </cell>
          <cell r="AE31">
            <v>8.3661657677677553E-2</v>
          </cell>
        </row>
        <row r="33">
          <cell r="B33" t="str">
            <v>ACCENT RB Sedán - Taxi y Colectivo</v>
          </cell>
        </row>
        <row r="34">
          <cell r="B34" t="str">
            <v>ACCENT RB SDN 1.6 6M/T GL 2AB AC TAXI</v>
          </cell>
          <cell r="C34" t="str">
            <v>SBS4D2617 D D812</v>
          </cell>
          <cell r="D34">
            <v>10490000</v>
          </cell>
          <cell r="F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N34">
            <v>10490000</v>
          </cell>
          <cell r="O34">
            <v>10490000</v>
          </cell>
          <cell r="X34">
            <v>10490000</v>
          </cell>
          <cell r="Z34">
            <v>8463017.6433000006</v>
          </cell>
          <cell r="AA34">
            <v>10175300</v>
          </cell>
          <cell r="AB34">
            <v>8463017.6433000006</v>
          </cell>
          <cell r="AC34">
            <v>9441000</v>
          </cell>
          <cell r="AD34">
            <v>0.05</v>
          </cell>
          <cell r="AE34">
            <v>0.1</v>
          </cell>
        </row>
        <row r="35">
          <cell r="B35" t="str">
            <v>ACCENT RB SDN 1.4 6M/T GL 2AB COLECTIVO</v>
          </cell>
          <cell r="C35" t="str">
            <v>SBS4K4617 D D811</v>
          </cell>
          <cell r="D35">
            <v>9790000</v>
          </cell>
          <cell r="F35">
            <v>700000</v>
          </cell>
          <cell r="H35">
            <v>0</v>
          </cell>
          <cell r="I35">
            <v>0</v>
          </cell>
          <cell r="J35">
            <v>0</v>
          </cell>
          <cell r="L35">
            <v>700000</v>
          </cell>
          <cell r="N35">
            <v>9090000</v>
          </cell>
          <cell r="O35">
            <v>9090000</v>
          </cell>
          <cell r="X35">
            <v>9090000</v>
          </cell>
          <cell r="Z35">
            <v>7874435.4799000006</v>
          </cell>
          <cell r="AA35">
            <v>8817300</v>
          </cell>
          <cell r="AB35">
            <v>7874435.4799000006</v>
          </cell>
          <cell r="AC35">
            <v>8181000</v>
          </cell>
          <cell r="AD35">
            <v>0.05</v>
          </cell>
          <cell r="AE35">
            <v>0.1</v>
          </cell>
        </row>
        <row r="36">
          <cell r="B36" t="str">
            <v>ACCENT RB SDN 1.6 CRDI 6M/T GL 2AB AC TAXI</v>
          </cell>
          <cell r="C36" t="str">
            <v>SBS41EC57 D D812</v>
          </cell>
          <cell r="D36">
            <v>11490000</v>
          </cell>
          <cell r="F36">
            <v>400000</v>
          </cell>
          <cell r="H36">
            <v>0</v>
          </cell>
          <cell r="I36">
            <v>0</v>
          </cell>
          <cell r="J36">
            <v>0</v>
          </cell>
          <cell r="L36">
            <v>400000</v>
          </cell>
          <cell r="N36">
            <v>11090000</v>
          </cell>
          <cell r="O36">
            <v>11090000</v>
          </cell>
          <cell r="X36">
            <v>11090000</v>
          </cell>
          <cell r="Z36">
            <v>9379814.9324000012</v>
          </cell>
          <cell r="AA36">
            <v>10757300</v>
          </cell>
          <cell r="AB36">
            <v>9379814.9324000012</v>
          </cell>
          <cell r="AC36">
            <v>9981000</v>
          </cell>
          <cell r="AD36">
            <v>0.05</v>
          </cell>
          <cell r="AE36">
            <v>0.1</v>
          </cell>
        </row>
        <row r="38">
          <cell r="B38" t="str">
            <v>ELANTRA AD</v>
          </cell>
        </row>
        <row r="39">
          <cell r="B39" t="str">
            <v>ELANTRA AD 1.6 MT GL 2AB</v>
          </cell>
          <cell r="C39" t="str">
            <v>F2S4D2617 D D642</v>
          </cell>
          <cell r="D39">
            <v>12040000</v>
          </cell>
          <cell r="F39">
            <v>2300000</v>
          </cell>
          <cell r="H39">
            <v>150000</v>
          </cell>
          <cell r="I39">
            <v>250000</v>
          </cell>
          <cell r="J39">
            <v>400000</v>
          </cell>
          <cell r="L39">
            <v>2700000</v>
          </cell>
          <cell r="N39">
            <v>9340000</v>
          </cell>
          <cell r="O39">
            <v>9740000</v>
          </cell>
          <cell r="Q39">
            <v>200000</v>
          </cell>
          <cell r="R39">
            <v>50000</v>
          </cell>
          <cell r="S39">
            <v>250000</v>
          </cell>
          <cell r="U39">
            <v>2950000</v>
          </cell>
          <cell r="X39">
            <v>9090000</v>
          </cell>
          <cell r="Z39">
            <v>9664746.9259000011</v>
          </cell>
          <cell r="AA39">
            <v>9447800</v>
          </cell>
          <cell r="AB39">
            <v>9447800</v>
          </cell>
          <cell r="AC39">
            <v>9447800</v>
          </cell>
          <cell r="AD39">
            <v>0.04</v>
          </cell>
          <cell r="AE39">
            <v>0.03</v>
          </cell>
        </row>
        <row r="40">
          <cell r="B40" t="str">
            <v>ELANTRA AD 1.6 MT GLS 2AB AC ABS SMART</v>
          </cell>
          <cell r="C40" t="str">
            <v>F2S4D2617 G GCBG</v>
          </cell>
          <cell r="D40">
            <v>14390000</v>
          </cell>
          <cell r="F40">
            <v>3000000</v>
          </cell>
          <cell r="H40">
            <v>150000</v>
          </cell>
          <cell r="I40">
            <v>250000</v>
          </cell>
          <cell r="J40">
            <v>400000</v>
          </cell>
          <cell r="L40">
            <v>3400000</v>
          </cell>
          <cell r="N40">
            <v>10990000</v>
          </cell>
          <cell r="O40">
            <v>11390000</v>
          </cell>
          <cell r="Q40">
            <v>200000</v>
          </cell>
          <cell r="R40">
            <v>50000</v>
          </cell>
          <cell r="S40">
            <v>250000</v>
          </cell>
          <cell r="U40">
            <v>3650000</v>
          </cell>
          <cell r="X40">
            <v>10740000</v>
          </cell>
          <cell r="Z40">
            <v>11338050.396199998</v>
          </cell>
          <cell r="AA40">
            <v>11048300</v>
          </cell>
          <cell r="AB40">
            <v>11048300</v>
          </cell>
          <cell r="AC40">
            <v>11048300</v>
          </cell>
          <cell r="AD40">
            <v>0.04</v>
          </cell>
          <cell r="AE40">
            <v>0.03</v>
          </cell>
        </row>
        <row r="42">
          <cell r="B42" t="str">
            <v>ELANTRA AD (Nuevo)</v>
          </cell>
        </row>
        <row r="43">
          <cell r="B43" t="str">
            <v>ELANTRA AD 1.6 MT SEL</v>
          </cell>
          <cell r="C43" t="str">
            <v>F2S4D2617 D DADI</v>
          </cell>
          <cell r="D43">
            <v>12540000</v>
          </cell>
          <cell r="F43">
            <v>2250000</v>
          </cell>
          <cell r="H43">
            <v>150000</v>
          </cell>
          <cell r="I43">
            <v>250000</v>
          </cell>
          <cell r="J43">
            <v>400000</v>
          </cell>
          <cell r="L43">
            <v>2650000</v>
          </cell>
          <cell r="N43">
            <v>9890000</v>
          </cell>
          <cell r="O43">
            <v>10290000</v>
          </cell>
          <cell r="Q43">
            <v>200000</v>
          </cell>
          <cell r="R43">
            <v>50000</v>
          </cell>
          <cell r="S43">
            <v>250000</v>
          </cell>
          <cell r="U43">
            <v>2900000</v>
          </cell>
          <cell r="X43">
            <v>9640000</v>
          </cell>
          <cell r="Z43">
            <v>10151556.9573</v>
          </cell>
          <cell r="AA43">
            <v>9981300</v>
          </cell>
          <cell r="AB43">
            <v>9981300</v>
          </cell>
          <cell r="AC43">
            <v>9981300</v>
          </cell>
          <cell r="AD43">
            <v>0.04</v>
          </cell>
          <cell r="AE43">
            <v>0.03</v>
          </cell>
        </row>
        <row r="44">
          <cell r="B44" t="str">
            <v>ELANTRA AD 1.6 MT VALUE</v>
          </cell>
          <cell r="C44" t="str">
            <v>F2S4D2617 D DADJ</v>
          </cell>
          <cell r="D44">
            <v>13540000</v>
          </cell>
          <cell r="F44">
            <v>1950000</v>
          </cell>
          <cell r="H44">
            <v>150000</v>
          </cell>
          <cell r="I44">
            <v>250000</v>
          </cell>
          <cell r="J44">
            <v>400000</v>
          </cell>
          <cell r="L44">
            <v>2350000</v>
          </cell>
          <cell r="N44">
            <v>11190000</v>
          </cell>
          <cell r="O44">
            <v>11590000</v>
          </cell>
          <cell r="Q44">
            <v>200000</v>
          </cell>
          <cell r="R44">
            <v>50000</v>
          </cell>
          <cell r="S44">
            <v>250000</v>
          </cell>
          <cell r="U44">
            <v>2600000</v>
          </cell>
          <cell r="X44">
            <v>10940000</v>
          </cell>
          <cell r="Z44">
            <v>10844455.556</v>
          </cell>
          <cell r="AA44">
            <v>11242300</v>
          </cell>
          <cell r="AB44">
            <v>10844455.556</v>
          </cell>
          <cell r="AC44">
            <v>10844455.556</v>
          </cell>
          <cell r="AD44">
            <v>0.05</v>
          </cell>
          <cell r="AE44">
            <v>6.4326526660914596E-2</v>
          </cell>
        </row>
        <row r="45">
          <cell r="B45" t="str">
            <v>ELANTRA AD 1.6 AT PLUS</v>
          </cell>
          <cell r="C45" t="str">
            <v>F2S4D261F D DADU</v>
          </cell>
          <cell r="D45">
            <v>13640000</v>
          </cell>
          <cell r="F45">
            <v>2050000</v>
          </cell>
          <cell r="H45">
            <v>150000</v>
          </cell>
          <cell r="I45">
            <v>250000</v>
          </cell>
          <cell r="J45">
            <v>400000</v>
          </cell>
          <cell r="L45">
            <v>2450000</v>
          </cell>
          <cell r="N45">
            <v>11190000</v>
          </cell>
          <cell r="O45">
            <v>11590000</v>
          </cell>
          <cell r="Q45">
            <v>200000</v>
          </cell>
          <cell r="R45">
            <v>50000</v>
          </cell>
          <cell r="S45">
            <v>250000</v>
          </cell>
          <cell r="U45">
            <v>2700000</v>
          </cell>
          <cell r="X45">
            <v>10940000</v>
          </cell>
          <cell r="Z45">
            <v>11131961.828900002</v>
          </cell>
          <cell r="AA45">
            <v>11242300</v>
          </cell>
          <cell r="AB45">
            <v>11131961.828900002</v>
          </cell>
          <cell r="AC45">
            <v>11131961.828900002</v>
          </cell>
          <cell r="AD45">
            <v>0.05</v>
          </cell>
          <cell r="AE45">
            <v>3.9520118300258679E-2</v>
          </cell>
        </row>
        <row r="46">
          <cell r="B46" t="str">
            <v>ELANTRA AD 1.6 MT PREMIUM</v>
          </cell>
          <cell r="C46" t="str">
            <v>F2S4D2617 G GCE5</v>
          </cell>
          <cell r="D46">
            <v>14540000</v>
          </cell>
          <cell r="F46">
            <v>2350000</v>
          </cell>
          <cell r="H46">
            <v>150000</v>
          </cell>
          <cell r="I46">
            <v>250000</v>
          </cell>
          <cell r="J46">
            <v>400000</v>
          </cell>
          <cell r="L46">
            <v>2750000</v>
          </cell>
          <cell r="N46">
            <v>11790000</v>
          </cell>
          <cell r="O46">
            <v>12190000</v>
          </cell>
          <cell r="Q46">
            <v>200000</v>
          </cell>
          <cell r="R46">
            <v>50000</v>
          </cell>
          <cell r="S46">
            <v>250000</v>
          </cell>
          <cell r="U46">
            <v>3000000</v>
          </cell>
          <cell r="X46">
            <v>11540000</v>
          </cell>
          <cell r="Z46">
            <v>11506822.515100002</v>
          </cell>
          <cell r="AA46">
            <v>11824300</v>
          </cell>
          <cell r="AB46">
            <v>11506822.515100002</v>
          </cell>
          <cell r="AC46">
            <v>11506822.515100002</v>
          </cell>
          <cell r="AD46">
            <v>0.05</v>
          </cell>
          <cell r="AE46">
            <v>5.6044092280557643E-2</v>
          </cell>
        </row>
        <row r="47">
          <cell r="B47" t="str">
            <v>ELANTRA AD 1.6 AT PREMIUM</v>
          </cell>
          <cell r="C47" t="str">
            <v>F2S4D261F G GCE6</v>
          </cell>
          <cell r="D47">
            <v>15340000</v>
          </cell>
          <cell r="F47">
            <v>2450000</v>
          </cell>
          <cell r="H47">
            <v>150000</v>
          </cell>
          <cell r="I47">
            <v>250000</v>
          </cell>
          <cell r="J47">
            <v>400000</v>
          </cell>
          <cell r="L47">
            <v>2850000</v>
          </cell>
          <cell r="N47">
            <v>12490000</v>
          </cell>
          <cell r="O47">
            <v>12890000</v>
          </cell>
          <cell r="Q47">
            <v>200000</v>
          </cell>
          <cell r="R47">
            <v>50000</v>
          </cell>
          <cell r="S47">
            <v>250000</v>
          </cell>
          <cell r="U47">
            <v>3100000</v>
          </cell>
          <cell r="X47">
            <v>12240000</v>
          </cell>
          <cell r="Z47">
            <v>12234493.258900002</v>
          </cell>
          <cell r="AA47">
            <v>12503300</v>
          </cell>
          <cell r="AB47">
            <v>12234493.258900002</v>
          </cell>
          <cell r="AC47">
            <v>12234493.258900002</v>
          </cell>
          <cell r="AD47">
            <v>0.05</v>
          </cell>
          <cell r="AE47">
            <v>5.0853897680372254E-2</v>
          </cell>
        </row>
        <row r="48">
          <cell r="B48" t="str">
            <v>ELANTRA AD 1.6 AT LIMITED</v>
          </cell>
          <cell r="C48" t="str">
            <v>F2S4D261F G GCE7</v>
          </cell>
          <cell r="D48">
            <v>17640000</v>
          </cell>
          <cell r="F48">
            <v>2850000</v>
          </cell>
          <cell r="H48">
            <v>150000</v>
          </cell>
          <cell r="I48">
            <v>250000</v>
          </cell>
          <cell r="J48">
            <v>400000</v>
          </cell>
          <cell r="L48">
            <v>3250000</v>
          </cell>
          <cell r="N48">
            <v>14390000</v>
          </cell>
          <cell r="O48">
            <v>14790000</v>
          </cell>
          <cell r="Q48">
            <v>200000</v>
          </cell>
          <cell r="R48">
            <v>50000</v>
          </cell>
          <cell r="S48">
            <v>250000</v>
          </cell>
          <cell r="U48">
            <v>3500000</v>
          </cell>
          <cell r="X48">
            <v>14140000</v>
          </cell>
          <cell r="Z48">
            <v>13839100.540099999</v>
          </cell>
          <cell r="AA48">
            <v>14346300</v>
          </cell>
          <cell r="AB48">
            <v>13839100.540099999</v>
          </cell>
          <cell r="AC48">
            <v>13839100.540099999</v>
          </cell>
          <cell r="AD48">
            <v>0.05</v>
          </cell>
          <cell r="AE48">
            <v>6.429340499661941E-2</v>
          </cell>
        </row>
        <row r="50">
          <cell r="B50" t="str">
            <v>VELOSTER</v>
          </cell>
        </row>
        <row r="51">
          <cell r="B51" t="str">
            <v>VELOSTER FS 4DR 1.6 6M/T GLS</v>
          </cell>
          <cell r="C51" t="str">
            <v>GSC4D2617 G I060</v>
          </cell>
          <cell r="D51">
            <v>12190000</v>
          </cell>
          <cell r="F51">
            <v>700000</v>
          </cell>
          <cell r="H51">
            <v>100000</v>
          </cell>
          <cell r="I51">
            <v>200000</v>
          </cell>
          <cell r="J51">
            <v>300000</v>
          </cell>
          <cell r="L51">
            <v>1000000</v>
          </cell>
          <cell r="N51">
            <v>11190000</v>
          </cell>
          <cell r="O51">
            <v>11490000</v>
          </cell>
          <cell r="X51">
            <v>11190000</v>
          </cell>
          <cell r="Z51">
            <v>11052308.1317</v>
          </cell>
          <cell r="AA51">
            <v>11145300</v>
          </cell>
          <cell r="AB51">
            <v>11052308.1317</v>
          </cell>
          <cell r="AC51">
            <v>11052308.1317</v>
          </cell>
          <cell r="AD51">
            <v>0.05</v>
          </cell>
          <cell r="AE51">
            <v>3.8093287058311595E-2</v>
          </cell>
        </row>
        <row r="53">
          <cell r="B53" t="str">
            <v>i30 PD</v>
          </cell>
        </row>
        <row r="54">
          <cell r="B54" t="str">
            <v>I-30 PD 1.6 MT VALUE</v>
          </cell>
          <cell r="C54" t="str">
            <v>G3S6D2617 G GADB</v>
          </cell>
          <cell r="D54">
            <v>13640000</v>
          </cell>
          <cell r="F54">
            <v>1000000</v>
          </cell>
          <cell r="H54">
            <v>250000</v>
          </cell>
          <cell r="I54">
            <v>250000</v>
          </cell>
          <cell r="J54">
            <v>500000</v>
          </cell>
          <cell r="L54">
            <v>1500000</v>
          </cell>
          <cell r="N54">
            <v>12140000</v>
          </cell>
          <cell r="O54">
            <v>12640000</v>
          </cell>
          <cell r="Q54">
            <v>250000</v>
          </cell>
          <cell r="R54">
            <v>50000</v>
          </cell>
          <cell r="S54">
            <v>300000</v>
          </cell>
          <cell r="U54">
            <v>1800000</v>
          </cell>
          <cell r="X54">
            <v>11840000</v>
          </cell>
          <cell r="Z54">
            <v>12512603.3989</v>
          </cell>
          <cell r="AA54">
            <v>12260800</v>
          </cell>
          <cell r="AB54">
            <v>12260800</v>
          </cell>
          <cell r="AC54">
            <v>12260800</v>
          </cell>
          <cell r="AD54">
            <v>0.04</v>
          </cell>
          <cell r="AE54">
            <v>0.03</v>
          </cell>
        </row>
        <row r="55">
          <cell r="B55" t="str">
            <v>I-30 PD 1.6 AT VALUE</v>
          </cell>
          <cell r="C55" t="str">
            <v>G3S6D261F G GADC</v>
          </cell>
          <cell r="D55">
            <v>14640000</v>
          </cell>
          <cell r="F55">
            <v>1000000</v>
          </cell>
          <cell r="H55">
            <v>250000</v>
          </cell>
          <cell r="I55">
            <v>250000</v>
          </cell>
          <cell r="J55">
            <v>500000</v>
          </cell>
          <cell r="L55">
            <v>1500000</v>
          </cell>
          <cell r="N55">
            <v>13140000</v>
          </cell>
          <cell r="O55">
            <v>13640000</v>
          </cell>
          <cell r="Q55">
            <v>250000</v>
          </cell>
          <cell r="R55">
            <v>50000</v>
          </cell>
          <cell r="S55">
            <v>300000</v>
          </cell>
          <cell r="U55">
            <v>1800000</v>
          </cell>
          <cell r="X55">
            <v>12840000</v>
          </cell>
          <cell r="Z55">
            <v>13254691.861400003</v>
          </cell>
          <cell r="AA55">
            <v>13230800</v>
          </cell>
          <cell r="AB55">
            <v>13230800</v>
          </cell>
          <cell r="AC55">
            <v>13230800</v>
          </cell>
          <cell r="AD55">
            <v>0.04</v>
          </cell>
          <cell r="AE55">
            <v>0.03</v>
          </cell>
        </row>
        <row r="56">
          <cell r="B56" t="str">
            <v>I-30 PD 2.0 AT PREMIUM</v>
          </cell>
          <cell r="C56" t="str">
            <v>G3S62GA1F G GAF0</v>
          </cell>
          <cell r="D56">
            <v>16640000</v>
          </cell>
          <cell r="F56">
            <v>1000000</v>
          </cell>
          <cell r="H56">
            <v>250000</v>
          </cell>
          <cell r="I56">
            <v>250000</v>
          </cell>
          <cell r="J56">
            <v>500000</v>
          </cell>
          <cell r="L56">
            <v>1500000</v>
          </cell>
          <cell r="N56">
            <v>15140000</v>
          </cell>
          <cell r="O56">
            <v>15640000</v>
          </cell>
          <cell r="Q56">
            <v>250000</v>
          </cell>
          <cell r="R56">
            <v>50000</v>
          </cell>
          <cell r="S56">
            <v>300000</v>
          </cell>
          <cell r="U56">
            <v>1800000</v>
          </cell>
          <cell r="X56">
            <v>14840000</v>
          </cell>
          <cell r="Z56">
            <v>14867780.153600002</v>
          </cell>
          <cell r="AA56">
            <v>15170800</v>
          </cell>
          <cell r="AB56">
            <v>14867780.153600002</v>
          </cell>
          <cell r="AC56">
            <v>14867780.153600002</v>
          </cell>
          <cell r="AD56">
            <v>0.05</v>
          </cell>
          <cell r="AE56">
            <v>4.9374670485933393E-2</v>
          </cell>
        </row>
        <row r="58">
          <cell r="B58" t="str">
            <v>SONATA LF</v>
          </cell>
        </row>
        <row r="59">
          <cell r="B59" t="str">
            <v>SONATA LF 2.0 AT GLS</v>
          </cell>
          <cell r="C59" t="str">
            <v>C1S42G61F G G276</v>
          </cell>
          <cell r="D59">
            <v>19840000</v>
          </cell>
          <cell r="F59">
            <v>1700000</v>
          </cell>
          <cell r="H59">
            <v>0</v>
          </cell>
          <cell r="I59">
            <v>0</v>
          </cell>
          <cell r="J59">
            <v>0</v>
          </cell>
          <cell r="L59">
            <v>1700000</v>
          </cell>
          <cell r="N59">
            <v>18140000</v>
          </cell>
          <cell r="O59">
            <v>18140000</v>
          </cell>
          <cell r="X59">
            <v>18140000</v>
          </cell>
          <cell r="Z59">
            <v>16814602.969999999</v>
          </cell>
          <cell r="AA59">
            <v>17595800</v>
          </cell>
          <cell r="AB59">
            <v>16814602.969999999</v>
          </cell>
          <cell r="AC59">
            <v>16814602.969999999</v>
          </cell>
          <cell r="AD59">
            <v>0.05</v>
          </cell>
          <cell r="AE59">
            <v>7.3064885887541411E-2</v>
          </cell>
        </row>
        <row r="60">
          <cell r="B60" t="str">
            <v>SONATA LF HEV AT VALUE</v>
          </cell>
          <cell r="C60" t="str">
            <v>E6S42GA1FEV1 D D107</v>
          </cell>
        </row>
        <row r="62">
          <cell r="B62" t="str">
            <v>I-20 Active</v>
          </cell>
        </row>
        <row r="63">
          <cell r="B63" t="str">
            <v>I20 Active 1.4 MT L 2AB ABS</v>
          </cell>
          <cell r="C63" t="str">
            <v>C7S8K4617 S S175</v>
          </cell>
          <cell r="D63">
            <v>10890000</v>
          </cell>
          <cell r="F63">
            <v>1000000</v>
          </cell>
          <cell r="H63">
            <v>100000</v>
          </cell>
          <cell r="I63">
            <v>200000</v>
          </cell>
          <cell r="J63">
            <v>300000</v>
          </cell>
          <cell r="L63">
            <v>1300000</v>
          </cell>
          <cell r="N63">
            <v>9590000</v>
          </cell>
          <cell r="O63">
            <v>9890000</v>
          </cell>
          <cell r="Q63">
            <v>150000</v>
          </cell>
          <cell r="R63">
            <v>50000</v>
          </cell>
          <cell r="S63">
            <v>200000</v>
          </cell>
          <cell r="U63">
            <v>1500000</v>
          </cell>
          <cell r="X63">
            <v>9390000</v>
          </cell>
          <cell r="Z63">
            <v>8883079.1074299999</v>
          </cell>
          <cell r="AA63">
            <v>9593300</v>
          </cell>
          <cell r="AB63">
            <v>8883079.1074299999</v>
          </cell>
          <cell r="AC63">
            <v>8901000</v>
          </cell>
          <cell r="AD63">
            <v>0.05</v>
          </cell>
          <cell r="AE63">
            <v>0.1</v>
          </cell>
        </row>
        <row r="64">
          <cell r="B64" t="str">
            <v>I20 Active 1.4 MT GL 2AB ABS</v>
          </cell>
          <cell r="C64" t="str">
            <v>C7S8K4617 D D471</v>
          </cell>
          <cell r="D64">
            <v>11690000</v>
          </cell>
          <cell r="F64">
            <v>1000000</v>
          </cell>
          <cell r="H64">
            <v>100000</v>
          </cell>
          <cell r="I64">
            <v>200000</v>
          </cell>
          <cell r="J64">
            <v>300000</v>
          </cell>
          <cell r="L64">
            <v>1300000</v>
          </cell>
          <cell r="N64">
            <v>10390000</v>
          </cell>
          <cell r="O64">
            <v>10690000</v>
          </cell>
          <cell r="Q64">
            <v>150000</v>
          </cell>
          <cell r="R64">
            <v>50000</v>
          </cell>
          <cell r="S64">
            <v>200000</v>
          </cell>
          <cell r="U64">
            <v>1500000</v>
          </cell>
          <cell r="X64">
            <v>10190000</v>
          </cell>
          <cell r="Z64">
            <v>9607096.1180700008</v>
          </cell>
          <cell r="AA64">
            <v>10369300</v>
          </cell>
          <cell r="AB64">
            <v>9607096.1180700008</v>
          </cell>
          <cell r="AC64">
            <v>9621000</v>
          </cell>
          <cell r="AD64">
            <v>0.05</v>
          </cell>
          <cell r="AE64">
            <v>0.1</v>
          </cell>
        </row>
        <row r="65">
          <cell r="B65" t="str">
            <v>I20 Active 1.4 AT GL 2AB ABS</v>
          </cell>
          <cell r="C65" t="str">
            <v>C7S8K461B D D471</v>
          </cell>
          <cell r="D65">
            <v>12290000</v>
          </cell>
          <cell r="F65">
            <v>300000</v>
          </cell>
          <cell r="H65">
            <v>100000</v>
          </cell>
          <cell r="I65">
            <v>200000</v>
          </cell>
          <cell r="J65">
            <v>300000</v>
          </cell>
          <cell r="L65">
            <v>600000</v>
          </cell>
          <cell r="N65">
            <v>11690000</v>
          </cell>
          <cell r="O65">
            <v>11990000</v>
          </cell>
          <cell r="Q65">
            <v>150000</v>
          </cell>
          <cell r="R65">
            <v>50000</v>
          </cell>
          <cell r="S65">
            <v>200000</v>
          </cell>
          <cell r="U65">
            <v>800000</v>
          </cell>
          <cell r="X65">
            <v>11490000</v>
          </cell>
          <cell r="Z65">
            <v>10144961.835690001</v>
          </cell>
          <cell r="AA65">
            <v>11630300</v>
          </cell>
          <cell r="AB65">
            <v>10144961.835690001</v>
          </cell>
          <cell r="AC65">
            <v>10791000</v>
          </cell>
          <cell r="AD65">
            <v>0.05</v>
          </cell>
          <cell r="AE65">
            <v>0.1</v>
          </cell>
        </row>
        <row r="67">
          <cell r="B67" t="str">
            <v>CRETA</v>
          </cell>
        </row>
        <row r="68">
          <cell r="B68" t="str">
            <v>CRETA GS 1.6 MT GL 2AB</v>
          </cell>
          <cell r="C68" t="str">
            <v>A0W5D2617 D D245</v>
          </cell>
          <cell r="D68">
            <v>12240000</v>
          </cell>
          <cell r="F68">
            <v>1400000</v>
          </cell>
          <cell r="H68">
            <v>150000</v>
          </cell>
          <cell r="I68">
            <v>250000</v>
          </cell>
          <cell r="J68">
            <v>400000</v>
          </cell>
          <cell r="L68">
            <v>1800000</v>
          </cell>
          <cell r="N68">
            <v>10440000</v>
          </cell>
          <cell r="O68">
            <v>10840000</v>
          </cell>
          <cell r="Q68">
            <v>200000</v>
          </cell>
          <cell r="R68">
            <v>100000</v>
          </cell>
          <cell r="S68">
            <v>300000</v>
          </cell>
          <cell r="U68">
            <v>2100000</v>
          </cell>
          <cell r="X68">
            <v>10140000</v>
          </cell>
          <cell r="Z68">
            <v>10231441.215215001</v>
          </cell>
          <cell r="AA68">
            <v>10514800</v>
          </cell>
          <cell r="AB68">
            <v>10231441.215215001</v>
          </cell>
          <cell r="AC68">
            <v>10231441.215215001</v>
          </cell>
          <cell r="AD68">
            <v>0.05</v>
          </cell>
          <cell r="AE68">
            <v>5.6140109297509108E-2</v>
          </cell>
        </row>
        <row r="69">
          <cell r="B69" t="str">
            <v>CRETA GS 1.6 MT GL 2AB ABS</v>
          </cell>
          <cell r="C69" t="str">
            <v>A0W5D2617 D D469</v>
          </cell>
          <cell r="D69">
            <v>12240000</v>
          </cell>
          <cell r="F69">
            <v>1200000</v>
          </cell>
          <cell r="H69">
            <v>150000</v>
          </cell>
          <cell r="I69">
            <v>250000</v>
          </cell>
          <cell r="J69">
            <v>400000</v>
          </cell>
          <cell r="L69">
            <v>1600000</v>
          </cell>
          <cell r="N69">
            <v>10640000</v>
          </cell>
          <cell r="O69">
            <v>11040000</v>
          </cell>
          <cell r="Q69">
            <v>200000</v>
          </cell>
          <cell r="R69">
            <v>100000</v>
          </cell>
          <cell r="S69">
            <v>300000</v>
          </cell>
          <cell r="U69">
            <v>1900000</v>
          </cell>
          <cell r="X69">
            <v>10340000</v>
          </cell>
          <cell r="Z69">
            <v>10492490.523873597</v>
          </cell>
          <cell r="AA69">
            <v>10708800</v>
          </cell>
          <cell r="AB69">
            <v>10492490.523873597</v>
          </cell>
          <cell r="AC69">
            <v>10492490.523873597</v>
          </cell>
          <cell r="AD69">
            <v>0.05</v>
          </cell>
          <cell r="AE69">
            <v>4.9593249649130672E-2</v>
          </cell>
        </row>
        <row r="70">
          <cell r="B70" t="str">
            <v>CRETA GS 1.6 MT GLS 2AB ABS</v>
          </cell>
          <cell r="C70" t="str">
            <v>A0W5D2617 G G345</v>
          </cell>
          <cell r="D70">
            <v>13540000</v>
          </cell>
          <cell r="F70">
            <v>1050000</v>
          </cell>
          <cell r="H70">
            <v>150000</v>
          </cell>
          <cell r="I70">
            <v>250000</v>
          </cell>
          <cell r="J70">
            <v>400000</v>
          </cell>
          <cell r="L70">
            <v>1450000</v>
          </cell>
          <cell r="N70">
            <v>12090000</v>
          </cell>
          <cell r="O70">
            <v>12490000</v>
          </cell>
          <cell r="Q70">
            <v>200000</v>
          </cell>
          <cell r="R70">
            <v>50000</v>
          </cell>
          <cell r="S70">
            <v>250000</v>
          </cell>
          <cell r="U70">
            <v>1700000</v>
          </cell>
          <cell r="X70">
            <v>11840000</v>
          </cell>
          <cell r="Z70">
            <v>11485895.0485554</v>
          </cell>
          <cell r="AA70">
            <v>12115300</v>
          </cell>
          <cell r="AB70">
            <v>11485895.0485554</v>
          </cell>
          <cell r="AC70">
            <v>11485895.0485554</v>
          </cell>
          <cell r="AD70">
            <v>0.05</v>
          </cell>
          <cell r="AE70">
            <v>8.0392710283795021E-2</v>
          </cell>
        </row>
        <row r="71">
          <cell r="B71" t="str">
            <v>CRETA GS 1,6 AT GLS 2AB ABS</v>
          </cell>
          <cell r="C71" t="str">
            <v>A0W5D261F G G345</v>
          </cell>
          <cell r="D71">
            <v>14240000</v>
          </cell>
          <cell r="F71">
            <v>750000</v>
          </cell>
          <cell r="H71">
            <v>150000</v>
          </cell>
          <cell r="I71">
            <v>250000</v>
          </cell>
          <cell r="J71">
            <v>400000</v>
          </cell>
          <cell r="L71">
            <v>1150000</v>
          </cell>
          <cell r="N71">
            <v>13090000</v>
          </cell>
          <cell r="O71">
            <v>13490000</v>
          </cell>
          <cell r="Q71">
            <v>200000</v>
          </cell>
          <cell r="R71">
            <v>50000</v>
          </cell>
          <cell r="S71">
            <v>250000</v>
          </cell>
          <cell r="U71">
            <v>1400000</v>
          </cell>
          <cell r="X71">
            <v>12840000</v>
          </cell>
          <cell r="Z71">
            <v>12079717.673289198</v>
          </cell>
          <cell r="AA71">
            <v>13085300</v>
          </cell>
          <cell r="AB71">
            <v>12079717.673289198</v>
          </cell>
          <cell r="AC71">
            <v>12141000</v>
          </cell>
          <cell r="AD71">
            <v>0.05</v>
          </cell>
          <cell r="AE71">
            <v>0.1</v>
          </cell>
        </row>
        <row r="73">
          <cell r="B73" t="str">
            <v>TUCSON TL NAV</v>
          </cell>
        </row>
        <row r="74">
          <cell r="B74" t="str">
            <v>TUCSON TL 2.0 MT GL ACTIVE NAV</v>
          </cell>
          <cell r="C74" t="str">
            <v>D3W52G617 D D457</v>
          </cell>
          <cell r="D74">
            <v>14990000</v>
          </cell>
          <cell r="F74">
            <v>1700000</v>
          </cell>
          <cell r="H74">
            <v>250000</v>
          </cell>
          <cell r="I74">
            <v>250000</v>
          </cell>
          <cell r="J74">
            <v>500000</v>
          </cell>
          <cell r="L74">
            <v>2200000</v>
          </cell>
          <cell r="N74">
            <v>12790000</v>
          </cell>
          <cell r="O74">
            <v>13290000</v>
          </cell>
          <cell r="Q74">
            <v>200000</v>
          </cell>
          <cell r="R74">
            <v>100000</v>
          </cell>
          <cell r="S74">
            <v>300000</v>
          </cell>
          <cell r="U74">
            <v>2500000</v>
          </cell>
          <cell r="W74" t="e">
            <v>#N/A</v>
          </cell>
          <cell r="X74">
            <v>12490000</v>
          </cell>
          <cell r="Z74">
            <v>12724445.413900001</v>
          </cell>
          <cell r="AA74">
            <v>12891300</v>
          </cell>
          <cell r="AB74">
            <v>12724445.413900001</v>
          </cell>
          <cell r="AC74">
            <v>12724445.413900001</v>
          </cell>
          <cell r="AD74">
            <v>0.05</v>
          </cell>
          <cell r="AE74">
            <v>4.2554897373965311E-2</v>
          </cell>
        </row>
        <row r="75">
          <cell r="B75" t="str">
            <v>TUCSON TL 2.0 MT GL ADVANCE NAV</v>
          </cell>
          <cell r="C75" t="str">
            <v>D3W52G617 D D458</v>
          </cell>
          <cell r="D75">
            <v>15990000</v>
          </cell>
          <cell r="F75">
            <v>1200000</v>
          </cell>
          <cell r="H75">
            <v>250000</v>
          </cell>
          <cell r="I75">
            <v>250000</v>
          </cell>
          <cell r="J75">
            <v>500000</v>
          </cell>
          <cell r="L75">
            <v>1700000</v>
          </cell>
          <cell r="N75">
            <v>14290000</v>
          </cell>
          <cell r="O75">
            <v>14790000</v>
          </cell>
          <cell r="Q75">
            <v>200000</v>
          </cell>
          <cell r="R75">
            <v>50000</v>
          </cell>
          <cell r="S75">
            <v>250000</v>
          </cell>
          <cell r="U75">
            <v>1950000</v>
          </cell>
          <cell r="W75" t="e">
            <v>#N/A</v>
          </cell>
          <cell r="X75">
            <v>14040000</v>
          </cell>
          <cell r="Z75">
            <v>13383419.968600001</v>
          </cell>
          <cell r="AA75">
            <v>14346300</v>
          </cell>
          <cell r="AB75">
            <v>13383419.968600001</v>
          </cell>
          <cell r="AC75">
            <v>13383419.968600001</v>
          </cell>
          <cell r="AD75">
            <v>0.05</v>
          </cell>
          <cell r="AE75">
            <v>9.5103450398918113E-2</v>
          </cell>
        </row>
        <row r="76">
          <cell r="B76" t="str">
            <v>TUCSON TL 2.0 AT GL ADVANCE NAV</v>
          </cell>
          <cell r="C76" t="str">
            <v>D3W52G61F D D459</v>
          </cell>
          <cell r="D76">
            <v>17090000</v>
          </cell>
          <cell r="F76">
            <v>1200000</v>
          </cell>
          <cell r="H76">
            <v>250000</v>
          </cell>
          <cell r="I76">
            <v>250000</v>
          </cell>
          <cell r="J76">
            <v>500000</v>
          </cell>
          <cell r="L76">
            <v>1700000</v>
          </cell>
          <cell r="N76">
            <v>15390000</v>
          </cell>
          <cell r="O76">
            <v>15890000</v>
          </cell>
          <cell r="Q76">
            <v>200000</v>
          </cell>
          <cell r="R76">
            <v>50000</v>
          </cell>
          <cell r="S76">
            <v>250000</v>
          </cell>
          <cell r="U76">
            <v>1950000</v>
          </cell>
          <cell r="W76" t="e">
            <v>#N/A</v>
          </cell>
          <cell r="X76">
            <v>15140000</v>
          </cell>
          <cell r="Z76">
            <v>13894824.931899998</v>
          </cell>
          <cell r="AA76">
            <v>15413300</v>
          </cell>
          <cell r="AB76">
            <v>13894824.931899998</v>
          </cell>
          <cell r="AC76">
            <v>14301000</v>
          </cell>
          <cell r="AD76">
            <v>0.05</v>
          </cell>
          <cell r="AE76">
            <v>0.1</v>
          </cell>
        </row>
        <row r="77">
          <cell r="B77" t="str">
            <v>TUCSON TL 2.0 AT 4WD GLS LIMITED NAV</v>
          </cell>
          <cell r="C77" t="str">
            <v>D3W52G61G G G977</v>
          </cell>
          <cell r="D77">
            <v>22590000</v>
          </cell>
          <cell r="F77">
            <v>600000</v>
          </cell>
          <cell r="H77">
            <v>250000</v>
          </cell>
          <cell r="I77">
            <v>250000</v>
          </cell>
          <cell r="J77">
            <v>500000</v>
          </cell>
          <cell r="L77">
            <v>1100000</v>
          </cell>
          <cell r="N77">
            <v>21490000</v>
          </cell>
          <cell r="O77">
            <v>21990000</v>
          </cell>
          <cell r="Q77">
            <v>200000</v>
          </cell>
          <cell r="R77">
            <v>50000</v>
          </cell>
          <cell r="S77">
            <v>250000</v>
          </cell>
          <cell r="U77">
            <v>1350000</v>
          </cell>
          <cell r="W77" t="e">
            <v>#N/A</v>
          </cell>
          <cell r="X77">
            <v>21240000</v>
          </cell>
          <cell r="Z77">
            <v>18441494.928999998</v>
          </cell>
          <cell r="AA77">
            <v>21330300</v>
          </cell>
          <cell r="AB77">
            <v>18441494.928999998</v>
          </cell>
          <cell r="AC77">
            <v>19791000</v>
          </cell>
          <cell r="AD77">
            <v>0.05</v>
          </cell>
          <cell r="AE77">
            <v>0.1</v>
          </cell>
        </row>
        <row r="78">
          <cell r="B78" t="str">
            <v>TUCSON TL 2.0 CRDi MT GL ADVANCE NAV</v>
          </cell>
          <cell r="C78" t="str">
            <v>D3W52EC57 D D458</v>
          </cell>
          <cell r="D78">
            <v>17990000</v>
          </cell>
          <cell r="F78">
            <v>700000</v>
          </cell>
          <cell r="H78">
            <v>250000</v>
          </cell>
          <cell r="I78">
            <v>250000</v>
          </cell>
          <cell r="J78">
            <v>500000</v>
          </cell>
          <cell r="L78">
            <v>1200000</v>
          </cell>
          <cell r="N78">
            <v>16790000</v>
          </cell>
          <cell r="O78">
            <v>17290000</v>
          </cell>
          <cell r="Q78">
            <v>200000</v>
          </cell>
          <cell r="R78">
            <v>50000</v>
          </cell>
          <cell r="S78">
            <v>250000</v>
          </cell>
          <cell r="U78">
            <v>1450000</v>
          </cell>
          <cell r="W78" t="e">
            <v>#N/A</v>
          </cell>
          <cell r="X78">
            <v>16540000</v>
          </cell>
          <cell r="Z78">
            <v>14997356.361900002</v>
          </cell>
          <cell r="AA78">
            <v>16771300</v>
          </cell>
          <cell r="AB78">
            <v>14997356.361900002</v>
          </cell>
          <cell r="AC78">
            <v>15561000</v>
          </cell>
          <cell r="AD78">
            <v>0.05</v>
          </cell>
          <cell r="AE78">
            <v>0.1</v>
          </cell>
        </row>
        <row r="79">
          <cell r="B79" t="str">
            <v>TUCSON TL 2.0 CRDi AT GL ADVANCE NAV</v>
          </cell>
          <cell r="C79" t="str">
            <v>D3W52EC5F D D459</v>
          </cell>
          <cell r="D79">
            <v>18690000</v>
          </cell>
          <cell r="F79">
            <v>400000</v>
          </cell>
          <cell r="H79">
            <v>250000</v>
          </cell>
          <cell r="I79">
            <v>250000</v>
          </cell>
          <cell r="J79">
            <v>500000</v>
          </cell>
          <cell r="L79">
            <v>900000</v>
          </cell>
          <cell r="N79">
            <v>17790000</v>
          </cell>
          <cell r="O79">
            <v>18290000</v>
          </cell>
          <cell r="Q79">
            <v>200000</v>
          </cell>
          <cell r="R79">
            <v>50000</v>
          </cell>
          <cell r="S79">
            <v>250000</v>
          </cell>
          <cell r="U79">
            <v>1150000</v>
          </cell>
          <cell r="W79" t="e">
            <v>#N/A</v>
          </cell>
          <cell r="X79">
            <v>17540000</v>
          </cell>
          <cell r="Z79">
            <v>15506217.0219</v>
          </cell>
          <cell r="AA79">
            <v>17741300</v>
          </cell>
          <cell r="AB79">
            <v>15506217.0219</v>
          </cell>
          <cell r="AC79">
            <v>16461000</v>
          </cell>
          <cell r="AD79">
            <v>0.05</v>
          </cell>
          <cell r="AE79">
            <v>0.1</v>
          </cell>
        </row>
        <row r="80">
          <cell r="B80" t="str">
            <v>TUCSON TL 2.0 CRDi AT 4WD GLS PREMIUM NAV</v>
          </cell>
          <cell r="C80" t="str">
            <v>D3W52EC5G G G976</v>
          </cell>
          <cell r="D80">
            <v>21490000</v>
          </cell>
          <cell r="F80">
            <v>450000</v>
          </cell>
          <cell r="H80">
            <v>250000</v>
          </cell>
          <cell r="I80">
            <v>250000</v>
          </cell>
          <cell r="J80">
            <v>500000</v>
          </cell>
          <cell r="L80">
            <v>950000</v>
          </cell>
          <cell r="N80">
            <v>20540000</v>
          </cell>
          <cell r="O80">
            <v>21040000</v>
          </cell>
          <cell r="Q80">
            <v>200000</v>
          </cell>
          <cell r="R80">
            <v>50000</v>
          </cell>
          <cell r="S80">
            <v>250000</v>
          </cell>
          <cell r="U80">
            <v>1200000</v>
          </cell>
          <cell r="W80" t="e">
            <v>#N/A</v>
          </cell>
          <cell r="X80">
            <v>20290000</v>
          </cell>
          <cell r="Z80">
            <v>17800330.497400001</v>
          </cell>
          <cell r="AA80">
            <v>20408800</v>
          </cell>
          <cell r="AB80">
            <v>17800330.497400001</v>
          </cell>
          <cell r="AC80">
            <v>18936000</v>
          </cell>
          <cell r="AD80">
            <v>0.05</v>
          </cell>
          <cell r="AE80">
            <v>0.1</v>
          </cell>
        </row>
        <row r="82">
          <cell r="B82" t="str">
            <v>Tucson TL  (nuevo)</v>
          </cell>
        </row>
        <row r="83">
          <cell r="B83" t="str">
            <v>TUCSON TL 2.0 MT PLUS</v>
          </cell>
          <cell r="C83" t="str">
            <v>D3W52G617 D DAKG</v>
          </cell>
          <cell r="D83">
            <v>14990000</v>
          </cell>
          <cell r="F83">
            <v>1600000</v>
          </cell>
          <cell r="H83">
            <v>250000</v>
          </cell>
          <cell r="I83">
            <v>250000</v>
          </cell>
          <cell r="J83">
            <v>500000</v>
          </cell>
          <cell r="L83">
            <v>2100000</v>
          </cell>
          <cell r="N83">
            <v>12890000</v>
          </cell>
          <cell r="O83">
            <v>13390000</v>
          </cell>
          <cell r="Q83">
            <v>200000</v>
          </cell>
          <cell r="R83">
            <v>100000</v>
          </cell>
          <cell r="S83">
            <v>300000</v>
          </cell>
          <cell r="U83">
            <v>2400000</v>
          </cell>
          <cell r="W83" t="e">
            <v>#N/A</v>
          </cell>
          <cell r="X83">
            <v>12590000</v>
          </cell>
          <cell r="Z83">
            <v>12858445.387699999</v>
          </cell>
          <cell r="AA83">
            <v>12988300</v>
          </cell>
          <cell r="AB83">
            <v>12858445.387699999</v>
          </cell>
          <cell r="AC83">
            <v>12858445.387699999</v>
          </cell>
          <cell r="AD83">
            <v>0.05</v>
          </cell>
          <cell r="AE83">
            <v>3.9697879932785743E-2</v>
          </cell>
        </row>
        <row r="84">
          <cell r="B84" t="str">
            <v>TUCSON TL 2.0 AT PLUS</v>
          </cell>
          <cell r="C84" t="str">
            <v>D3W52G61F D DAKH</v>
          </cell>
          <cell r="D84">
            <v>15990000</v>
          </cell>
          <cell r="F84">
            <v>1550000</v>
          </cell>
          <cell r="H84">
            <v>250000</v>
          </cell>
          <cell r="I84">
            <v>250000</v>
          </cell>
          <cell r="J84">
            <v>500000</v>
          </cell>
          <cell r="L84">
            <v>2050000</v>
          </cell>
          <cell r="N84">
            <v>13940000</v>
          </cell>
          <cell r="O84">
            <v>14440000</v>
          </cell>
          <cell r="Q84">
            <v>200000</v>
          </cell>
          <cell r="R84">
            <v>50000</v>
          </cell>
          <cell r="S84">
            <v>250000</v>
          </cell>
          <cell r="U84">
            <v>2300000</v>
          </cell>
          <cell r="W84" t="e">
            <v>#N/A</v>
          </cell>
          <cell r="X84">
            <v>13690000</v>
          </cell>
          <cell r="Z84">
            <v>13341863.014699999</v>
          </cell>
          <cell r="AA84">
            <v>14006800</v>
          </cell>
          <cell r="AB84">
            <v>13341863.014699999</v>
          </cell>
          <cell r="AC84">
            <v>13341863.014699999</v>
          </cell>
          <cell r="AD84">
            <v>0.05</v>
          </cell>
          <cell r="AE84">
            <v>7.6048267680055459E-2</v>
          </cell>
        </row>
        <row r="85">
          <cell r="B85" t="str">
            <v>TUCSON TL 2.0 MT VALUE</v>
          </cell>
          <cell r="C85" t="str">
            <v>D3W52G617 D DAKK</v>
          </cell>
          <cell r="D85">
            <v>16290000</v>
          </cell>
          <cell r="F85">
            <v>1150000</v>
          </cell>
          <cell r="H85">
            <v>250000</v>
          </cell>
          <cell r="I85">
            <v>250000</v>
          </cell>
          <cell r="J85">
            <v>500000</v>
          </cell>
          <cell r="L85">
            <v>1650000</v>
          </cell>
          <cell r="N85">
            <v>14640000</v>
          </cell>
          <cell r="O85">
            <v>15140000</v>
          </cell>
          <cell r="Q85">
            <v>200000</v>
          </cell>
          <cell r="R85">
            <v>50000</v>
          </cell>
          <cell r="S85">
            <v>250000</v>
          </cell>
          <cell r="U85">
            <v>1900000</v>
          </cell>
          <cell r="W85" t="e">
            <v>#N/A</v>
          </cell>
          <cell r="X85">
            <v>14390000</v>
          </cell>
          <cell r="Z85">
            <v>13922812.268199997</v>
          </cell>
          <cell r="AA85">
            <v>14685800</v>
          </cell>
          <cell r="AB85">
            <v>13922812.268199997</v>
          </cell>
          <cell r="AC85">
            <v>13922812.268199997</v>
          </cell>
          <cell r="AD85">
            <v>0.05</v>
          </cell>
          <cell r="AE85">
            <v>8.0395490871862818E-2</v>
          </cell>
        </row>
        <row r="86">
          <cell r="B86" t="str">
            <v>TUCSON TL 2.0 MT 4WD VALUE</v>
          </cell>
          <cell r="C86" t="str">
            <v>D3W52G618 D DAKJ</v>
          </cell>
          <cell r="D86">
            <v>16590000</v>
          </cell>
          <cell r="F86">
            <v>1150000</v>
          </cell>
          <cell r="H86">
            <v>250000</v>
          </cell>
          <cell r="I86">
            <v>250000</v>
          </cell>
          <cell r="J86">
            <v>500000</v>
          </cell>
          <cell r="L86">
            <v>1650000</v>
          </cell>
          <cell r="N86">
            <v>14940000</v>
          </cell>
          <cell r="O86">
            <v>15440000</v>
          </cell>
          <cell r="Q86">
            <v>200000</v>
          </cell>
          <cell r="R86">
            <v>50000</v>
          </cell>
          <cell r="S86">
            <v>250000</v>
          </cell>
          <cell r="U86">
            <v>1900000</v>
          </cell>
          <cell r="W86" t="e">
            <v>#N/A</v>
          </cell>
          <cell r="X86">
            <v>14690000</v>
          </cell>
          <cell r="Z86">
            <v>14435913.433700001</v>
          </cell>
          <cell r="AA86">
            <v>14976800</v>
          </cell>
          <cell r="AB86">
            <v>14435913.433700001</v>
          </cell>
          <cell r="AC86">
            <v>14435913.433700001</v>
          </cell>
          <cell r="AD86">
            <v>0.05</v>
          </cell>
          <cell r="AE86">
            <v>6.503151336139891E-2</v>
          </cell>
        </row>
        <row r="87">
          <cell r="B87" t="str">
            <v>TUCSON TL 2.0 AT VALUE</v>
          </cell>
          <cell r="C87" t="str">
            <v>D3W52G61F D DAKL</v>
          </cell>
          <cell r="D87">
            <v>17390000</v>
          </cell>
          <cell r="F87">
            <v>1150000</v>
          </cell>
          <cell r="H87">
            <v>250000</v>
          </cell>
          <cell r="I87">
            <v>250000</v>
          </cell>
          <cell r="J87">
            <v>500000</v>
          </cell>
          <cell r="L87">
            <v>1650000</v>
          </cell>
          <cell r="N87">
            <v>15740000</v>
          </cell>
          <cell r="O87">
            <v>16240000</v>
          </cell>
          <cell r="Q87">
            <v>200000</v>
          </cell>
          <cell r="R87">
            <v>50000</v>
          </cell>
          <cell r="S87">
            <v>250000</v>
          </cell>
          <cell r="U87">
            <v>1900000</v>
          </cell>
          <cell r="W87" t="e">
            <v>#N/A</v>
          </cell>
          <cell r="X87">
            <v>15490000</v>
          </cell>
          <cell r="Z87">
            <v>14408774.198500002</v>
          </cell>
          <cell r="AA87">
            <v>15752800</v>
          </cell>
          <cell r="AB87">
            <v>14408774.198500002</v>
          </cell>
          <cell r="AC87">
            <v>14616000</v>
          </cell>
          <cell r="AD87">
            <v>0.05</v>
          </cell>
          <cell r="AE87">
            <v>0.1</v>
          </cell>
        </row>
        <row r="88">
          <cell r="B88" t="str">
            <v>TUCSON TL 2.0 AT 4WD LIMITED</v>
          </cell>
          <cell r="C88" t="str">
            <v>D3W52G61G G GCJB</v>
          </cell>
          <cell r="D88">
            <v>22590000</v>
          </cell>
          <cell r="F88">
            <v>550000</v>
          </cell>
          <cell r="H88">
            <v>250000</v>
          </cell>
          <cell r="I88">
            <v>250000</v>
          </cell>
          <cell r="J88">
            <v>500000</v>
          </cell>
          <cell r="L88">
            <v>1050000</v>
          </cell>
          <cell r="N88">
            <v>21540000</v>
          </cell>
          <cell r="O88">
            <v>22040000</v>
          </cell>
          <cell r="Q88">
            <v>200000</v>
          </cell>
          <cell r="R88">
            <v>50000</v>
          </cell>
          <cell r="S88">
            <v>250000</v>
          </cell>
          <cell r="U88">
            <v>1300000</v>
          </cell>
          <cell r="W88" t="e">
            <v>#N/A</v>
          </cell>
          <cell r="X88">
            <v>21290000</v>
          </cell>
          <cell r="Z88">
            <v>18779039.166800003</v>
          </cell>
          <cell r="AA88">
            <v>21378800</v>
          </cell>
          <cell r="AB88">
            <v>18779039.166800003</v>
          </cell>
          <cell r="AC88">
            <v>19836000</v>
          </cell>
          <cell r="AD88">
            <v>0.05</v>
          </cell>
          <cell r="AE88">
            <v>0.1</v>
          </cell>
        </row>
        <row r="89">
          <cell r="B89" t="str">
            <v>TUCSON TL 2.0 CRDI E6 MT PLUS</v>
          </cell>
          <cell r="C89" t="str">
            <v>D3W52EC57 D DAKV</v>
          </cell>
          <cell r="D89">
            <v>16990000</v>
          </cell>
          <cell r="F89">
            <v>750000</v>
          </cell>
          <cell r="H89">
            <v>250000</v>
          </cell>
          <cell r="I89">
            <v>250000</v>
          </cell>
          <cell r="J89">
            <v>500000</v>
          </cell>
          <cell r="L89">
            <v>1250000</v>
          </cell>
          <cell r="N89">
            <v>15740000</v>
          </cell>
          <cell r="O89">
            <v>16240000</v>
          </cell>
          <cell r="Q89">
            <v>200000</v>
          </cell>
          <cell r="R89">
            <v>50000</v>
          </cell>
          <cell r="S89">
            <v>250000</v>
          </cell>
          <cell r="U89">
            <v>1500000</v>
          </cell>
          <cell r="W89" t="e">
            <v>#N/A</v>
          </cell>
          <cell r="X89">
            <v>15490000</v>
          </cell>
          <cell r="Z89">
            <v>14599596.946</v>
          </cell>
          <cell r="AA89">
            <v>15752800</v>
          </cell>
          <cell r="AB89">
            <v>14599596.946</v>
          </cell>
          <cell r="AC89">
            <v>14616000</v>
          </cell>
          <cell r="AD89">
            <v>0.05</v>
          </cell>
          <cell r="AE89">
            <v>0.1</v>
          </cell>
        </row>
        <row r="90">
          <cell r="B90" t="str">
            <v>TUCSON TL 2.0 CRDI E6 AT PLUS</v>
          </cell>
          <cell r="C90" t="str">
            <v>D3W52EC5F D DAKX</v>
          </cell>
          <cell r="D90">
            <v>17990000</v>
          </cell>
          <cell r="F90">
            <v>750000</v>
          </cell>
          <cell r="H90">
            <v>250000</v>
          </cell>
          <cell r="I90">
            <v>250000</v>
          </cell>
          <cell r="J90">
            <v>500000</v>
          </cell>
          <cell r="L90">
            <v>1250000</v>
          </cell>
          <cell r="N90">
            <v>16740000</v>
          </cell>
          <cell r="O90">
            <v>17240000</v>
          </cell>
          <cell r="Q90">
            <v>200000</v>
          </cell>
          <cell r="R90">
            <v>50000</v>
          </cell>
          <cell r="S90">
            <v>250000</v>
          </cell>
          <cell r="U90">
            <v>1500000</v>
          </cell>
          <cell r="W90" t="e">
            <v>#N/A</v>
          </cell>
          <cell r="X90">
            <v>16490000</v>
          </cell>
          <cell r="Z90">
            <v>15083014.573000001</v>
          </cell>
          <cell r="AA90">
            <v>16722800</v>
          </cell>
          <cell r="AB90">
            <v>15083014.573000001</v>
          </cell>
          <cell r="AC90">
            <v>15516000</v>
          </cell>
          <cell r="AD90">
            <v>0.05</v>
          </cell>
          <cell r="AE90">
            <v>0.1</v>
          </cell>
        </row>
        <row r="91">
          <cell r="B91" t="str">
            <v>TUCSON TL 2.0 CRDI E6 MT VALUE</v>
          </cell>
          <cell r="C91" t="str">
            <v>D3W52EC57 D DAKW</v>
          </cell>
          <cell r="D91">
            <v>18290000</v>
          </cell>
          <cell r="F91">
            <v>750000</v>
          </cell>
          <cell r="H91">
            <v>250000</v>
          </cell>
          <cell r="I91">
            <v>250000</v>
          </cell>
          <cell r="J91">
            <v>500000</v>
          </cell>
          <cell r="L91">
            <v>1250000</v>
          </cell>
          <cell r="N91">
            <v>17040000</v>
          </cell>
          <cell r="O91">
            <v>17540000</v>
          </cell>
          <cell r="Q91">
            <v>200000</v>
          </cell>
          <cell r="R91">
            <v>50000</v>
          </cell>
          <cell r="S91">
            <v>250000</v>
          </cell>
          <cell r="U91">
            <v>1500000</v>
          </cell>
          <cell r="W91" t="e">
            <v>#N/A</v>
          </cell>
          <cell r="X91">
            <v>16790000</v>
          </cell>
          <cell r="Z91">
            <v>15663963.8265</v>
          </cell>
          <cell r="AA91">
            <v>17013800</v>
          </cell>
          <cell r="AB91">
            <v>15663963.8265</v>
          </cell>
          <cell r="AC91">
            <v>15786000</v>
          </cell>
          <cell r="AD91">
            <v>0.05</v>
          </cell>
          <cell r="AE91">
            <v>0.1</v>
          </cell>
        </row>
        <row r="92">
          <cell r="B92" t="str">
            <v>TUCSON TL 2.0 CRDI E6 AT VALUE</v>
          </cell>
          <cell r="C92" t="str">
            <v>D3W52EC5F D DAKY</v>
          </cell>
          <cell r="D92">
            <v>19390000</v>
          </cell>
          <cell r="F92">
            <v>850000</v>
          </cell>
          <cell r="H92">
            <v>250000</v>
          </cell>
          <cell r="I92">
            <v>250000</v>
          </cell>
          <cell r="J92">
            <v>500000</v>
          </cell>
          <cell r="L92">
            <v>1350000</v>
          </cell>
          <cell r="N92">
            <v>18040000</v>
          </cell>
          <cell r="O92">
            <v>18540000</v>
          </cell>
          <cell r="Q92">
            <v>200000</v>
          </cell>
          <cell r="R92">
            <v>50000</v>
          </cell>
          <cell r="S92">
            <v>250000</v>
          </cell>
          <cell r="U92">
            <v>1600000</v>
          </cell>
          <cell r="W92" t="e">
            <v>#N/A</v>
          </cell>
          <cell r="X92">
            <v>17790000</v>
          </cell>
          <cell r="Z92">
            <v>16147381.453500001</v>
          </cell>
          <cell r="AA92">
            <v>17983800</v>
          </cell>
          <cell r="AB92">
            <v>16147381.453500001</v>
          </cell>
          <cell r="AC92">
            <v>16686000</v>
          </cell>
          <cell r="AD92">
            <v>0.05</v>
          </cell>
          <cell r="AE92">
            <v>0.1</v>
          </cell>
        </row>
        <row r="93">
          <cell r="B93" t="str">
            <v>TUCSON TL 2.0 CRDI E6 AT 4WD LIMITED</v>
          </cell>
          <cell r="C93" t="str">
            <v>D3W52EC5G G GCJE</v>
          </cell>
          <cell r="D93">
            <v>24590000</v>
          </cell>
          <cell r="F93">
            <v>950000</v>
          </cell>
          <cell r="H93">
            <v>250000</v>
          </cell>
          <cell r="I93">
            <v>250000</v>
          </cell>
          <cell r="J93">
            <v>500000</v>
          </cell>
          <cell r="L93">
            <v>1450000</v>
          </cell>
          <cell r="N93">
            <v>23140000</v>
          </cell>
          <cell r="O93">
            <v>23640000</v>
          </cell>
          <cell r="Q93">
            <v>200000</v>
          </cell>
          <cell r="R93">
            <v>50000</v>
          </cell>
          <cell r="S93">
            <v>250000</v>
          </cell>
          <cell r="U93">
            <v>1700000</v>
          </cell>
          <cell r="W93" t="e">
            <v>#N/A</v>
          </cell>
          <cell r="X93">
            <v>22890000</v>
          </cell>
          <cell r="Z93">
            <v>20604152.734000001</v>
          </cell>
          <cell r="AA93">
            <v>22930800</v>
          </cell>
          <cell r="AB93">
            <v>20604152.734000001</v>
          </cell>
          <cell r="AC93">
            <v>21276000</v>
          </cell>
          <cell r="AD93">
            <v>0.05</v>
          </cell>
          <cell r="AE93">
            <v>0.1</v>
          </cell>
        </row>
        <row r="95">
          <cell r="B95" t="str">
            <v>SANTA FE DM PE</v>
          </cell>
        </row>
        <row r="96">
          <cell r="B96" t="str">
            <v>SANTA FE DM WGN 2.4 6M/T GLS PE</v>
          </cell>
          <cell r="C96" t="str">
            <v>DMW7L6617 G G876</v>
          </cell>
          <cell r="D96">
            <v>18390000</v>
          </cell>
          <cell r="F96">
            <v>500000</v>
          </cell>
          <cell r="H96">
            <v>300000</v>
          </cell>
          <cell r="I96">
            <v>300000</v>
          </cell>
          <cell r="J96">
            <v>600000</v>
          </cell>
          <cell r="L96">
            <v>1100000</v>
          </cell>
          <cell r="N96">
            <v>17290000</v>
          </cell>
          <cell r="O96">
            <v>17890000</v>
          </cell>
          <cell r="Q96">
            <v>200000</v>
          </cell>
          <cell r="R96">
            <v>100000</v>
          </cell>
          <cell r="S96">
            <v>300000</v>
          </cell>
          <cell r="U96">
            <v>1400000</v>
          </cell>
          <cell r="W96" t="e">
            <v>#N/A</v>
          </cell>
          <cell r="X96">
            <v>16990000</v>
          </cell>
          <cell r="Z96">
            <v>16278751.646300003</v>
          </cell>
          <cell r="AA96">
            <v>17353300</v>
          </cell>
          <cell r="AB96">
            <v>16278751.646300003</v>
          </cell>
          <cell r="AC96">
            <v>16278751.646300003</v>
          </cell>
          <cell r="AD96">
            <v>0.05</v>
          </cell>
          <cell r="AE96">
            <v>9.0064189698155231E-2</v>
          </cell>
        </row>
        <row r="97">
          <cell r="B97" t="str">
            <v>SANTA FE DM WGN 2.4 6A/T GLS PE</v>
          </cell>
          <cell r="C97" t="str">
            <v>DMW7L661F G GAFX</v>
          </cell>
          <cell r="D97">
            <v>19190000</v>
          </cell>
          <cell r="F97">
            <v>450000</v>
          </cell>
          <cell r="H97">
            <v>300000</v>
          </cell>
          <cell r="I97">
            <v>300000</v>
          </cell>
          <cell r="J97">
            <v>600000</v>
          </cell>
          <cell r="L97">
            <v>1050000</v>
          </cell>
          <cell r="N97">
            <v>18140000</v>
          </cell>
          <cell r="O97">
            <v>18740000</v>
          </cell>
          <cell r="Q97">
            <v>200000</v>
          </cell>
          <cell r="R97">
            <v>50000</v>
          </cell>
          <cell r="S97">
            <v>250000</v>
          </cell>
          <cell r="U97">
            <v>1300000</v>
          </cell>
          <cell r="W97" t="e">
            <v>#N/A</v>
          </cell>
          <cell r="X97">
            <v>17890000</v>
          </cell>
          <cell r="Z97">
            <v>17017447.704400003</v>
          </cell>
          <cell r="AA97">
            <v>18177800</v>
          </cell>
          <cell r="AB97">
            <v>17017447.704400003</v>
          </cell>
          <cell r="AC97">
            <v>17017447.704400003</v>
          </cell>
          <cell r="AD97">
            <v>0.05</v>
          </cell>
          <cell r="AE97">
            <v>9.1918478954108707E-2</v>
          </cell>
        </row>
        <row r="98">
          <cell r="B98" t="str">
            <v>SANTA FE DM WGN 2.4 6A/T 4WD GLS PE</v>
          </cell>
          <cell r="C98" t="str">
            <v>DMW7L661G G GAGP</v>
          </cell>
          <cell r="D98">
            <v>21490000</v>
          </cell>
          <cell r="F98">
            <v>500000</v>
          </cell>
          <cell r="H98">
            <v>300000</v>
          </cell>
          <cell r="I98">
            <v>300000</v>
          </cell>
          <cell r="J98">
            <v>600000</v>
          </cell>
          <cell r="L98">
            <v>1100000</v>
          </cell>
          <cell r="N98">
            <v>20390000</v>
          </cell>
          <cell r="O98">
            <v>20990000</v>
          </cell>
          <cell r="Q98">
            <v>200000</v>
          </cell>
          <cell r="R98">
            <v>50000</v>
          </cell>
          <cell r="S98">
            <v>250000</v>
          </cell>
          <cell r="U98">
            <v>1350000</v>
          </cell>
          <cell r="W98" t="e">
            <v>#N/A</v>
          </cell>
          <cell r="X98">
            <v>20140000</v>
          </cell>
          <cell r="Z98">
            <v>19198763.733599998</v>
          </cell>
          <cell r="AA98">
            <v>20360300</v>
          </cell>
          <cell r="AB98">
            <v>19198763.733599998</v>
          </cell>
          <cell r="AC98">
            <v>19198763.733599998</v>
          </cell>
          <cell r="AD98">
            <v>0.05</v>
          </cell>
          <cell r="AE98">
            <v>8.5337602020009617E-2</v>
          </cell>
        </row>
        <row r="99">
          <cell r="B99" t="str">
            <v>SANTA FE DM WGN 2.4 6A/T 4WD GLS FULL PE</v>
          </cell>
          <cell r="C99" t="str">
            <v>DMW7L661G G GAPP</v>
          </cell>
          <cell r="D99">
            <v>25390000</v>
          </cell>
          <cell r="F99">
            <v>650000</v>
          </cell>
          <cell r="H99">
            <v>300000</v>
          </cell>
          <cell r="I99">
            <v>300000</v>
          </cell>
          <cell r="J99">
            <v>600000</v>
          </cell>
          <cell r="L99">
            <v>1250000</v>
          </cell>
          <cell r="N99">
            <v>24140000</v>
          </cell>
          <cell r="O99">
            <v>24740000</v>
          </cell>
          <cell r="Q99">
            <v>200000</v>
          </cell>
          <cell r="R99">
            <v>50000</v>
          </cell>
          <cell r="S99">
            <v>250000</v>
          </cell>
          <cell r="U99">
            <v>1500000</v>
          </cell>
          <cell r="W99" t="e">
            <v>#N/A</v>
          </cell>
          <cell r="X99">
            <v>23890000</v>
          </cell>
          <cell r="Z99">
            <v>22802345.307500005</v>
          </cell>
          <cell r="AA99">
            <v>23997800</v>
          </cell>
          <cell r="AB99">
            <v>22802345.307500005</v>
          </cell>
          <cell r="AC99">
            <v>22802345.307500005</v>
          </cell>
          <cell r="AD99">
            <v>0.05</v>
          </cell>
          <cell r="AE99">
            <v>7.8320723221503449E-2</v>
          </cell>
        </row>
        <row r="100">
          <cell r="B100" t="str">
            <v>SANTA FE DM WGN 2.2 CRDI 6M/T GLS PE</v>
          </cell>
          <cell r="C100" t="str">
            <v>DMW72FC57 G G876</v>
          </cell>
          <cell r="D100">
            <v>20690000</v>
          </cell>
          <cell r="F100">
            <v>750000</v>
          </cell>
          <cell r="H100">
            <v>300000</v>
          </cell>
          <cell r="I100">
            <v>300000</v>
          </cell>
          <cell r="J100">
            <v>600000</v>
          </cell>
          <cell r="L100">
            <v>1350000</v>
          </cell>
          <cell r="N100">
            <v>19340000</v>
          </cell>
          <cell r="O100">
            <v>19940000</v>
          </cell>
          <cell r="Q100">
            <v>200000</v>
          </cell>
          <cell r="R100">
            <v>50000</v>
          </cell>
          <cell r="S100">
            <v>250000</v>
          </cell>
          <cell r="U100">
            <v>1600000</v>
          </cell>
          <cell r="W100" t="e">
            <v>#N/A</v>
          </cell>
          <cell r="X100">
            <v>19090000</v>
          </cell>
          <cell r="Z100">
            <v>18570320.818500001</v>
          </cell>
          <cell r="AA100">
            <v>19341800</v>
          </cell>
          <cell r="AB100">
            <v>18570320.818500001</v>
          </cell>
          <cell r="AC100">
            <v>18570320.818500001</v>
          </cell>
          <cell r="AD100">
            <v>0.05</v>
          </cell>
          <cell r="AE100">
            <v>6.8690029162487412E-2</v>
          </cell>
        </row>
        <row r="101">
          <cell r="B101" t="str">
            <v>SANTA FE DM WGN 2.2 CRDI 6A/T GLS PE</v>
          </cell>
          <cell r="C101" t="str">
            <v>DMW72FC5F G GAFX</v>
          </cell>
          <cell r="D101">
            <v>21890000</v>
          </cell>
          <cell r="F101">
            <v>850000</v>
          </cell>
          <cell r="H101">
            <v>300000</v>
          </cell>
          <cell r="I101">
            <v>300000</v>
          </cell>
          <cell r="J101">
            <v>600000</v>
          </cell>
          <cell r="L101">
            <v>1450000</v>
          </cell>
          <cell r="N101">
            <v>20440000</v>
          </cell>
          <cell r="O101">
            <v>21040000</v>
          </cell>
          <cell r="Q101">
            <v>200000</v>
          </cell>
          <cell r="R101">
            <v>50000</v>
          </cell>
          <cell r="S101">
            <v>250000</v>
          </cell>
          <cell r="U101">
            <v>1700000</v>
          </cell>
          <cell r="W101" t="e">
            <v>#N/A</v>
          </cell>
          <cell r="X101">
            <v>20190000</v>
          </cell>
          <cell r="Z101">
            <v>19308168.7755</v>
          </cell>
          <cell r="AA101">
            <v>20408800</v>
          </cell>
          <cell r="AB101">
            <v>19308168.7755</v>
          </cell>
          <cell r="AC101">
            <v>19308168.7755</v>
          </cell>
          <cell r="AD101">
            <v>0.05</v>
          </cell>
          <cell r="AE101">
            <v>8.231136998574147E-2</v>
          </cell>
        </row>
        <row r="102">
          <cell r="B102" t="str">
            <v>SANTA FE DM WGN 2.2 CRDI 6A/T 4WD GLS PE</v>
          </cell>
          <cell r="C102" t="str">
            <v>DMW72FC5G G GAGP</v>
          </cell>
          <cell r="D102">
            <v>23490000</v>
          </cell>
          <cell r="F102">
            <v>950000</v>
          </cell>
          <cell r="H102">
            <v>300000</v>
          </cell>
          <cell r="I102">
            <v>300000</v>
          </cell>
          <cell r="J102">
            <v>600000</v>
          </cell>
          <cell r="L102">
            <v>1550000</v>
          </cell>
          <cell r="N102">
            <v>21940000</v>
          </cell>
          <cell r="O102">
            <v>22540000</v>
          </cell>
          <cell r="Q102">
            <v>200000</v>
          </cell>
          <cell r="R102">
            <v>50000</v>
          </cell>
          <cell r="S102">
            <v>250000</v>
          </cell>
          <cell r="U102">
            <v>1800000</v>
          </cell>
          <cell r="W102" t="e">
            <v>#N/A</v>
          </cell>
          <cell r="X102">
            <v>21690000</v>
          </cell>
          <cell r="Z102">
            <v>21499662.017900001</v>
          </cell>
          <cell r="AA102">
            <v>21863800</v>
          </cell>
          <cell r="AB102">
            <v>21499662.017900001</v>
          </cell>
          <cell r="AC102">
            <v>21499662.017900001</v>
          </cell>
          <cell r="AD102">
            <v>0.05</v>
          </cell>
          <cell r="AE102">
            <v>4.615518997781716E-2</v>
          </cell>
        </row>
        <row r="103">
          <cell r="B103" t="str">
            <v>SANTA FE DM WGN 2.2 CRDI 6A/T 4WD GLS FULL PE</v>
          </cell>
          <cell r="C103" t="str">
            <v>DMW72FC5G G GAPS</v>
          </cell>
          <cell r="D103">
            <v>27490000</v>
          </cell>
          <cell r="F103">
            <v>750000</v>
          </cell>
          <cell r="H103">
            <v>300000</v>
          </cell>
          <cell r="I103">
            <v>300000</v>
          </cell>
          <cell r="J103">
            <v>600000</v>
          </cell>
          <cell r="L103">
            <v>1350000</v>
          </cell>
          <cell r="N103">
            <v>26140000</v>
          </cell>
          <cell r="O103">
            <v>26740000</v>
          </cell>
          <cell r="Q103">
            <v>200000</v>
          </cell>
          <cell r="R103">
            <v>50000</v>
          </cell>
          <cell r="S103">
            <v>250000</v>
          </cell>
          <cell r="U103">
            <v>1600000</v>
          </cell>
          <cell r="W103" t="e">
            <v>#N/A</v>
          </cell>
          <cell r="X103">
            <v>25890000</v>
          </cell>
          <cell r="Z103">
            <v>25063382.840100005</v>
          </cell>
          <cell r="AA103">
            <v>25937800</v>
          </cell>
          <cell r="AB103">
            <v>25063382.840100005</v>
          </cell>
          <cell r="AC103">
            <v>25063382.840100005</v>
          </cell>
          <cell r="AD103">
            <v>0.05</v>
          </cell>
          <cell r="AE103">
            <v>6.2700716525803848E-2</v>
          </cell>
        </row>
        <row r="105">
          <cell r="B105" t="str">
            <v>GRAND SANTA FE NC PE</v>
          </cell>
        </row>
        <row r="106">
          <cell r="B106" t="str">
            <v>GRAND SANTA FE NC 3.3 AT VALUE</v>
          </cell>
          <cell r="C106" t="str">
            <v>B8WCJ561F G G880</v>
          </cell>
          <cell r="D106">
            <v>20990000</v>
          </cell>
          <cell r="F106">
            <v>1800000</v>
          </cell>
          <cell r="H106">
            <v>0</v>
          </cell>
          <cell r="I106">
            <v>0</v>
          </cell>
          <cell r="J106">
            <v>0</v>
          </cell>
          <cell r="L106">
            <v>1800000</v>
          </cell>
          <cell r="N106">
            <v>19190000</v>
          </cell>
          <cell r="O106">
            <v>19190000</v>
          </cell>
          <cell r="X106">
            <v>19190000</v>
          </cell>
          <cell r="Z106">
            <v>19245587.841699999</v>
          </cell>
          <cell r="AA106">
            <v>18614300</v>
          </cell>
          <cell r="AB106">
            <v>18614300</v>
          </cell>
          <cell r="AC106">
            <v>18614300</v>
          </cell>
          <cell r="AD106">
            <v>0.04</v>
          </cell>
          <cell r="AE106">
            <v>0.03</v>
          </cell>
        </row>
        <row r="107">
          <cell r="B107" t="str">
            <v>GRAND SANTA FE NC 3.3 AT PREMIUM</v>
          </cell>
          <cell r="C107" t="str">
            <v>B8WCJ561F G G881</v>
          </cell>
          <cell r="D107">
            <v>22990000</v>
          </cell>
          <cell r="F107">
            <v>1800000</v>
          </cell>
          <cell r="H107">
            <v>0</v>
          </cell>
          <cell r="I107">
            <v>0</v>
          </cell>
          <cell r="J107">
            <v>0</v>
          </cell>
          <cell r="L107">
            <v>1800000</v>
          </cell>
          <cell r="N107">
            <v>21190000</v>
          </cell>
          <cell r="O107">
            <v>21190000</v>
          </cell>
          <cell r="X107">
            <v>21190000</v>
          </cell>
          <cell r="Z107">
            <v>20941790.041699998</v>
          </cell>
          <cell r="AA107">
            <v>20554300</v>
          </cell>
          <cell r="AB107">
            <v>20554300</v>
          </cell>
          <cell r="AC107">
            <v>20554300</v>
          </cell>
          <cell r="AD107">
            <v>0.04</v>
          </cell>
          <cell r="AE107">
            <v>0.03</v>
          </cell>
        </row>
        <row r="108">
          <cell r="B108" t="str">
            <v>GRAND SANTA FE NC 5DR 2.2 CRDI 6A/T 4WD GLS PE NAV</v>
          </cell>
          <cell r="C108" t="str">
            <v>B8WC2FC5G G G563</v>
          </cell>
          <cell r="D108">
            <v>29790000</v>
          </cell>
          <cell r="F108">
            <v>500000</v>
          </cell>
          <cell r="H108">
            <v>0</v>
          </cell>
          <cell r="I108">
            <v>0</v>
          </cell>
          <cell r="J108">
            <v>0</v>
          </cell>
          <cell r="L108">
            <v>500000</v>
          </cell>
          <cell r="N108">
            <v>29290000</v>
          </cell>
          <cell r="O108">
            <v>29290000</v>
          </cell>
          <cell r="X108">
            <v>29290000</v>
          </cell>
          <cell r="Z108">
            <v>23300275.686600007</v>
          </cell>
          <cell r="AA108">
            <v>28411300</v>
          </cell>
          <cell r="AB108">
            <v>23300275.686600007</v>
          </cell>
          <cell r="AC108">
            <v>26361000</v>
          </cell>
          <cell r="AD108">
            <v>0.05</v>
          </cell>
          <cell r="AE108">
            <v>0.1</v>
          </cell>
        </row>
        <row r="109">
          <cell r="B109" t="str">
            <v>GRAND SANTA FE NC 5DR 2.2 CRDI 6A/T 4WD GLS FULL PE NAV</v>
          </cell>
          <cell r="C109" t="str">
            <v>B8WC2FC5G G G558</v>
          </cell>
          <cell r="D109">
            <v>32490000</v>
          </cell>
          <cell r="F109">
            <v>2300000</v>
          </cell>
          <cell r="H109">
            <v>0</v>
          </cell>
          <cell r="I109">
            <v>0</v>
          </cell>
          <cell r="J109">
            <v>0</v>
          </cell>
          <cell r="L109">
            <v>2300000</v>
          </cell>
          <cell r="N109">
            <v>30190000</v>
          </cell>
          <cell r="O109">
            <v>30190000</v>
          </cell>
          <cell r="X109">
            <v>30190000</v>
          </cell>
          <cell r="Z109">
            <v>25786991.626000006</v>
          </cell>
          <cell r="AA109">
            <v>29284300</v>
          </cell>
          <cell r="AB109">
            <v>25786991.626000006</v>
          </cell>
          <cell r="AC109">
            <v>27171000</v>
          </cell>
          <cell r="AD109">
            <v>0.05</v>
          </cell>
          <cell r="AE109">
            <v>0.1</v>
          </cell>
        </row>
        <row r="111">
          <cell r="B111" t="str">
            <v>FURGON H-1</v>
          </cell>
        </row>
        <row r="112">
          <cell r="B112" t="str">
            <v>H-1 TQ FG 2.5 CRDI MT GL 3S L</v>
          </cell>
          <cell r="C112" t="str">
            <v>GDF36B857 D FGCL</v>
          </cell>
          <cell r="D112">
            <v>18195100</v>
          </cell>
          <cell r="F112">
            <v>2380000</v>
          </cell>
          <cell r="H112">
            <v>0</v>
          </cell>
          <cell r="I112">
            <v>0</v>
          </cell>
          <cell r="J112">
            <v>0</v>
          </cell>
          <cell r="L112">
            <v>2380000</v>
          </cell>
          <cell r="N112">
            <v>15815100</v>
          </cell>
          <cell r="O112">
            <v>15815100</v>
          </cell>
          <cell r="X112">
            <v>15815100</v>
          </cell>
          <cell r="Z112">
            <v>17555604.7007</v>
          </cell>
          <cell r="AA112">
            <v>15340647</v>
          </cell>
          <cell r="AB112">
            <v>15340647</v>
          </cell>
          <cell r="AC112">
            <v>15340647</v>
          </cell>
          <cell r="AD112">
            <v>0.04</v>
          </cell>
          <cell r="AE112">
            <v>0.03</v>
          </cell>
        </row>
        <row r="113">
          <cell r="B113" t="str">
            <v>H-1 TQ FG 2.5 CRDI MT GL 3S</v>
          </cell>
          <cell r="C113" t="str">
            <v>GDF36B857 D DHLQ</v>
          </cell>
          <cell r="D113">
            <v>18195100</v>
          </cell>
          <cell r="F113">
            <v>1785000</v>
          </cell>
          <cell r="H113">
            <v>0</v>
          </cell>
          <cell r="I113">
            <v>0</v>
          </cell>
          <cell r="J113">
            <v>0</v>
          </cell>
          <cell r="L113">
            <v>1785000</v>
          </cell>
          <cell r="N113">
            <v>16410100</v>
          </cell>
          <cell r="O113">
            <v>16410100</v>
          </cell>
          <cell r="X113">
            <v>16410100</v>
          </cell>
          <cell r="Z113">
            <v>15408208.3958</v>
          </cell>
          <cell r="AA113">
            <v>17418387</v>
          </cell>
          <cell r="AB113">
            <v>15408208.3958</v>
          </cell>
          <cell r="AC113">
            <v>15408208.3958</v>
          </cell>
          <cell r="AD113">
            <v>0.05</v>
          </cell>
          <cell r="AE113">
            <v>6.1053351545694419E-2</v>
          </cell>
        </row>
        <row r="114">
          <cell r="B114" t="str">
            <v>H-1 TQ FG 2.5 CRDI MT GL 3S 2AB</v>
          </cell>
          <cell r="C114" t="str">
            <v>GDF36B857 D DHLL</v>
          </cell>
          <cell r="D114">
            <v>18790100</v>
          </cell>
          <cell r="F114">
            <v>833000</v>
          </cell>
          <cell r="H114">
            <v>0</v>
          </cell>
          <cell r="I114">
            <v>0</v>
          </cell>
          <cell r="J114">
            <v>0</v>
          </cell>
          <cell r="L114">
            <v>833000</v>
          </cell>
          <cell r="N114">
            <v>17957100</v>
          </cell>
          <cell r="O114">
            <v>17957100</v>
          </cell>
          <cell r="X114">
            <v>17957100</v>
          </cell>
          <cell r="Z114">
            <v>15529486.853100002</v>
          </cell>
          <cell r="AA114">
            <v>17995537</v>
          </cell>
          <cell r="AB114">
            <v>15529486.853100002</v>
          </cell>
          <cell r="AC114">
            <v>16161390</v>
          </cell>
          <cell r="AD114">
            <v>0.05</v>
          </cell>
          <cell r="AE114">
            <v>0.1</v>
          </cell>
        </row>
        <row r="115">
          <cell r="B115" t="str">
            <v>H-1 TQ FG 2.5 CRDI MT GL 3S 2AB DOBLE PUERTA</v>
          </cell>
          <cell r="C115" t="str">
            <v>GDF36B857 D DHG3</v>
          </cell>
          <cell r="D115">
            <v>19147100</v>
          </cell>
          <cell r="F115">
            <v>595000</v>
          </cell>
          <cell r="H115">
            <v>0</v>
          </cell>
          <cell r="I115">
            <v>0</v>
          </cell>
          <cell r="J115">
            <v>0</v>
          </cell>
          <cell r="L115">
            <v>595000</v>
          </cell>
          <cell r="N115">
            <v>18552100</v>
          </cell>
          <cell r="O115">
            <v>18552100</v>
          </cell>
          <cell r="X115">
            <v>18552100</v>
          </cell>
        </row>
        <row r="117">
          <cell r="B117" t="str">
            <v>MINIBUS H-1</v>
          </cell>
        </row>
        <row r="118">
          <cell r="B118" t="str">
            <v>H-1 TQ MB 2.5 CRDI MT GLS 10S AC 2AB</v>
          </cell>
          <cell r="C118" t="str">
            <v>GDBC6B857 G G635</v>
          </cell>
          <cell r="D118">
            <v>21463100</v>
          </cell>
          <cell r="F118">
            <v>174000</v>
          </cell>
          <cell r="H118">
            <v>0</v>
          </cell>
          <cell r="I118">
            <v>0</v>
          </cell>
          <cell r="J118">
            <v>0</v>
          </cell>
          <cell r="L118">
            <v>174000</v>
          </cell>
          <cell r="N118">
            <v>21289100</v>
          </cell>
          <cell r="O118">
            <v>21289100</v>
          </cell>
          <cell r="X118">
            <v>21289100</v>
          </cell>
          <cell r="Z118">
            <v>17192262.167300001</v>
          </cell>
          <cell r="AA118">
            <v>20650427</v>
          </cell>
          <cell r="AB118">
            <v>17192262.167300001</v>
          </cell>
          <cell r="AC118">
            <v>19160190</v>
          </cell>
          <cell r="AD118">
            <v>0.05</v>
          </cell>
          <cell r="AE118">
            <v>0.1</v>
          </cell>
        </row>
        <row r="119">
          <cell r="B119" t="str">
            <v>H-1 TQ MB 2.5 CRDI MT GLS 10S AC 2AB ABS</v>
          </cell>
          <cell r="C119" t="str">
            <v>GDBC6B857 G GJV9</v>
          </cell>
          <cell r="D119">
            <v>21720100</v>
          </cell>
          <cell r="F119">
            <v>74000</v>
          </cell>
          <cell r="H119">
            <v>0</v>
          </cell>
          <cell r="I119">
            <v>0</v>
          </cell>
          <cell r="J119">
            <v>0</v>
          </cell>
          <cell r="L119">
            <v>74000</v>
          </cell>
          <cell r="N119">
            <v>21646100</v>
          </cell>
          <cell r="O119">
            <v>21646100</v>
          </cell>
          <cell r="X119">
            <v>21646100</v>
          </cell>
          <cell r="Z119">
            <v>17618857.020599999</v>
          </cell>
          <cell r="AA119">
            <v>20996717</v>
          </cell>
          <cell r="AB119">
            <v>17618857.020599999</v>
          </cell>
          <cell r="AC119">
            <v>19481490</v>
          </cell>
          <cell r="AD119">
            <v>0.05</v>
          </cell>
          <cell r="AE119">
            <v>0.1</v>
          </cell>
        </row>
        <row r="120">
          <cell r="B120" t="str">
            <v>H-1 TQ MB 2.5 CRDI MT GLS 9S AC 2AB</v>
          </cell>
          <cell r="C120" t="str">
            <v>GDB96B857 G GJV6</v>
          </cell>
          <cell r="D120">
            <v>22003100</v>
          </cell>
          <cell r="F120">
            <v>0</v>
          </cell>
          <cell r="H120">
            <v>0</v>
          </cell>
          <cell r="I120">
            <v>0</v>
          </cell>
          <cell r="J120">
            <v>0</v>
          </cell>
          <cell r="L120">
            <v>0</v>
          </cell>
          <cell r="N120">
            <v>22003100</v>
          </cell>
          <cell r="O120">
            <v>22003100</v>
          </cell>
          <cell r="X120">
            <v>22003100</v>
          </cell>
          <cell r="Z120">
            <v>17266895.064100001</v>
          </cell>
          <cell r="AA120">
            <v>21343007</v>
          </cell>
          <cell r="AB120">
            <v>17266895.064100001</v>
          </cell>
          <cell r="AC120">
            <v>19802790</v>
          </cell>
          <cell r="AD120">
            <v>0.05</v>
          </cell>
          <cell r="AE120">
            <v>0.1</v>
          </cell>
        </row>
        <row r="121">
          <cell r="B121" t="str">
            <v>H-1 TQ MB 2.5 CRDI AT GLS AC 2AB LL ABS</v>
          </cell>
          <cell r="C121" t="str">
            <v>GDB96B85D G GJV8</v>
          </cell>
          <cell r="D121">
            <v>24502100</v>
          </cell>
          <cell r="F121">
            <v>0</v>
          </cell>
          <cell r="H121">
            <v>0</v>
          </cell>
          <cell r="I121">
            <v>0</v>
          </cell>
          <cell r="J121">
            <v>0</v>
          </cell>
          <cell r="L121">
            <v>0</v>
          </cell>
          <cell r="N121">
            <v>24502100</v>
          </cell>
          <cell r="O121">
            <v>24502100</v>
          </cell>
          <cell r="X121">
            <v>24502100</v>
          </cell>
          <cell r="Z121">
            <v>19729780.658500001</v>
          </cell>
          <cell r="AA121">
            <v>23767037</v>
          </cell>
          <cell r="AB121">
            <v>19729780.658500001</v>
          </cell>
          <cell r="AC121">
            <v>22051890</v>
          </cell>
          <cell r="AD121">
            <v>0.05</v>
          </cell>
          <cell r="AE121">
            <v>0.1</v>
          </cell>
        </row>
        <row r="123">
          <cell r="B123" t="str">
            <v>PORTER HR con 2AB</v>
          </cell>
        </row>
        <row r="124">
          <cell r="B124" t="str">
            <v>PORTER 2.5 CRDI 6M/T GLS CHASSIS 2AB</v>
          </cell>
          <cell r="C124" t="str">
            <v>HEH46B857 G G557</v>
          </cell>
          <cell r="D124">
            <v>15696100</v>
          </cell>
          <cell r="F124">
            <v>4641000</v>
          </cell>
          <cell r="H124">
            <v>0</v>
          </cell>
          <cell r="I124">
            <v>0</v>
          </cell>
          <cell r="J124">
            <v>0</v>
          </cell>
          <cell r="L124">
            <v>4641000</v>
          </cell>
          <cell r="N124">
            <v>11055100</v>
          </cell>
          <cell r="O124">
            <v>11055100</v>
          </cell>
          <cell r="X124">
            <v>11055100</v>
          </cell>
          <cell r="Z124">
            <v>11114797.173699999</v>
          </cell>
          <cell r="AA124">
            <v>10723447</v>
          </cell>
          <cell r="AB124">
            <v>10723447</v>
          </cell>
          <cell r="AC124">
            <v>10723447</v>
          </cell>
          <cell r="AD124">
            <v>0.04</v>
          </cell>
          <cell r="AE124">
            <v>0.03</v>
          </cell>
        </row>
        <row r="125">
          <cell r="B125" t="str">
            <v>PORTER 2.5 CRDI 6M/T GLS CAMIONETA 2AB</v>
          </cell>
          <cell r="C125" t="str">
            <v>HEH46B857 G G559</v>
          </cell>
          <cell r="D125">
            <v>16291100</v>
          </cell>
          <cell r="F125">
            <v>5236000</v>
          </cell>
          <cell r="H125">
            <v>0</v>
          </cell>
          <cell r="I125">
            <v>0</v>
          </cell>
          <cell r="J125">
            <v>0</v>
          </cell>
          <cell r="L125">
            <v>5236000</v>
          </cell>
          <cell r="N125">
            <v>11055100</v>
          </cell>
          <cell r="O125">
            <v>11055100</v>
          </cell>
          <cell r="X125">
            <v>11055100</v>
          </cell>
          <cell r="Z125">
            <v>11461670.523600001</v>
          </cell>
          <cell r="AA125">
            <v>10723447</v>
          </cell>
          <cell r="AB125">
            <v>10723447</v>
          </cell>
          <cell r="AC125">
            <v>10723447</v>
          </cell>
          <cell r="AD125">
            <v>0.04</v>
          </cell>
          <cell r="AE125">
            <v>0.03</v>
          </cell>
        </row>
        <row r="126">
          <cell r="B126" t="str">
            <v>PORTER 2.5 CRDI 6M/T GL DC 2AB</v>
          </cell>
          <cell r="C126" t="str">
            <v>HEH36B857 D D997</v>
          </cell>
          <cell r="D126">
            <v>17362100</v>
          </cell>
          <cell r="F126">
            <v>1465128</v>
          </cell>
          <cell r="H126">
            <v>0</v>
          </cell>
          <cell r="I126">
            <v>0</v>
          </cell>
          <cell r="J126">
            <v>0</v>
          </cell>
          <cell r="L126">
            <v>1465128</v>
          </cell>
          <cell r="N126">
            <v>15896972</v>
          </cell>
          <cell r="O126">
            <v>15896972</v>
          </cell>
          <cell r="X126">
            <v>15896972</v>
          </cell>
          <cell r="Z126">
            <v>13439175.3837</v>
          </cell>
          <cell r="AA126">
            <v>15420062.84</v>
          </cell>
          <cell r="AB126">
            <v>13439175.3837</v>
          </cell>
          <cell r="AC126">
            <v>14307274.800000001</v>
          </cell>
          <cell r="AD126">
            <v>0.05</v>
          </cell>
          <cell r="AE126">
            <v>0.1</v>
          </cell>
        </row>
        <row r="127">
          <cell r="B127" t="str">
            <v>PORTER 2.5 CRDI 6M/T GLS CHASSIS 2AB AC</v>
          </cell>
          <cell r="C127" t="str">
            <v>HEH46B857 G G558</v>
          </cell>
          <cell r="D127">
            <v>16648100</v>
          </cell>
          <cell r="F127">
            <v>4522000</v>
          </cell>
          <cell r="H127">
            <v>0</v>
          </cell>
          <cell r="I127">
            <v>0</v>
          </cell>
          <cell r="J127">
            <v>0</v>
          </cell>
          <cell r="L127">
            <v>4522000</v>
          </cell>
          <cell r="N127">
            <v>12126100</v>
          </cell>
          <cell r="O127">
            <v>12126100</v>
          </cell>
          <cell r="X127">
            <v>12126100</v>
          </cell>
          <cell r="Z127">
            <v>11611784.418300003</v>
          </cell>
          <cell r="AA127">
            <v>11762317</v>
          </cell>
          <cell r="AB127">
            <v>11611784.418300003</v>
          </cell>
          <cell r="AC127">
            <v>11611784.418300003</v>
          </cell>
          <cell r="AD127">
            <v>0.05</v>
          </cell>
          <cell r="AE127">
            <v>4.2413932072141676E-2</v>
          </cell>
        </row>
        <row r="128">
          <cell r="B128" t="str">
            <v>PORTER 2.5 CRDI 6M/T GLS CAMIONETA 2AB AC</v>
          </cell>
          <cell r="C128" t="str">
            <v>HEH46B857 G G560</v>
          </cell>
          <cell r="D128">
            <v>17243100</v>
          </cell>
          <cell r="F128">
            <v>5117000</v>
          </cell>
          <cell r="H128">
            <v>0</v>
          </cell>
          <cell r="I128">
            <v>0</v>
          </cell>
          <cell r="J128">
            <v>0</v>
          </cell>
          <cell r="L128">
            <v>5117000</v>
          </cell>
          <cell r="N128">
            <v>12126100</v>
          </cell>
          <cell r="O128">
            <v>12126100</v>
          </cell>
          <cell r="X128">
            <v>12126100</v>
          </cell>
          <cell r="Z128">
            <v>11957809.667100001</v>
          </cell>
          <cell r="AA128">
            <v>11762317</v>
          </cell>
          <cell r="AB128">
            <v>11762317</v>
          </cell>
          <cell r="AC128">
            <v>11762317</v>
          </cell>
          <cell r="AD128">
            <v>0.04</v>
          </cell>
          <cell r="AE128">
            <v>0.03</v>
          </cell>
        </row>
        <row r="129">
          <cell r="B129" t="str">
            <v>PORTER 2.5 CRDI 6M/T GL DC 2AB AC</v>
          </cell>
          <cell r="C129" t="str">
            <v>HEH36B857 D D998</v>
          </cell>
          <cell r="D129">
            <v>18314100</v>
          </cell>
          <cell r="F129">
            <v>2417128</v>
          </cell>
          <cell r="H129">
            <v>0</v>
          </cell>
          <cell r="I129">
            <v>0</v>
          </cell>
          <cell r="J129">
            <v>0</v>
          </cell>
          <cell r="L129">
            <v>2417128</v>
          </cell>
          <cell r="N129">
            <v>15896972</v>
          </cell>
          <cell r="O129">
            <v>15896972</v>
          </cell>
          <cell r="X129">
            <v>15896972</v>
          </cell>
          <cell r="Z129">
            <v>13936162.628300002</v>
          </cell>
          <cell r="AA129">
            <v>15420062.84</v>
          </cell>
          <cell r="AB129">
            <v>13936162.628300002</v>
          </cell>
          <cell r="AC129">
            <v>14307274.800000001</v>
          </cell>
          <cell r="AD129">
            <v>0.05</v>
          </cell>
          <cell r="AE129">
            <v>0.1</v>
          </cell>
        </row>
        <row r="131">
          <cell r="B131" t="str">
            <v>AZERA HG</v>
          </cell>
        </row>
        <row r="132">
          <cell r="B132" t="str">
            <v>AZERA HG SDN 2.4 6AT GLS</v>
          </cell>
          <cell r="C132" t="str">
            <v>HGS4L661F G G187</v>
          </cell>
          <cell r="D132">
            <v>31390</v>
          </cell>
          <cell r="F132">
            <v>0</v>
          </cell>
          <cell r="H132">
            <v>0</v>
          </cell>
          <cell r="I132">
            <v>0</v>
          </cell>
          <cell r="J132">
            <v>0</v>
          </cell>
          <cell r="L132">
            <v>0</v>
          </cell>
          <cell r="N132">
            <v>31390</v>
          </cell>
          <cell r="O132">
            <v>31390</v>
          </cell>
          <cell r="X132">
            <v>31390</v>
          </cell>
          <cell r="Z132">
            <v>28587.955157903227</v>
          </cell>
          <cell r="AA132">
            <v>30448.3</v>
          </cell>
          <cell r="AB132">
            <v>28587.955157903227</v>
          </cell>
          <cell r="AC132">
            <v>28587.955157903227</v>
          </cell>
          <cell r="AD132">
            <v>0.05</v>
          </cell>
          <cell r="AE132">
            <v>8.9265525393334599E-2</v>
          </cell>
        </row>
        <row r="133">
          <cell r="B133" t="str">
            <v>AZERA HG SDN 3.0 6A/T GLS</v>
          </cell>
          <cell r="C133" t="str">
            <v>HGS4J761F G G188</v>
          </cell>
          <cell r="D133">
            <v>36590</v>
          </cell>
          <cell r="F133">
            <v>0</v>
          </cell>
          <cell r="H133">
            <v>0</v>
          </cell>
          <cell r="I133">
            <v>0</v>
          </cell>
          <cell r="J133">
            <v>0</v>
          </cell>
          <cell r="L133">
            <v>0</v>
          </cell>
          <cell r="N133">
            <v>36590</v>
          </cell>
          <cell r="O133">
            <v>36590</v>
          </cell>
          <cell r="X133">
            <v>36590</v>
          </cell>
          <cell r="Z133">
            <v>33375.622657903223</v>
          </cell>
          <cell r="AA133">
            <v>35492.299999999996</v>
          </cell>
          <cell r="AB133">
            <v>33375.622657903223</v>
          </cell>
          <cell r="AC133">
            <v>33375.622657903223</v>
          </cell>
          <cell r="AD133">
            <v>0.05</v>
          </cell>
          <cell r="AE133">
            <v>8.7848519871461528E-2</v>
          </cell>
        </row>
        <row r="135">
          <cell r="B135" t="str">
            <v>AZERA IG</v>
          </cell>
        </row>
        <row r="136">
          <cell r="B136" t="str">
            <v>AZERA IG 3.0 AT PREMIUM</v>
          </cell>
          <cell r="C136" t="str">
            <v>G8S4J7A1J D D172</v>
          </cell>
          <cell r="D136">
            <v>20790000</v>
          </cell>
          <cell r="F136">
            <v>400000</v>
          </cell>
          <cell r="H136">
            <v>0</v>
          </cell>
          <cell r="I136">
            <v>0</v>
          </cell>
          <cell r="J136">
            <v>0</v>
          </cell>
          <cell r="L136">
            <v>400000</v>
          </cell>
          <cell r="N136">
            <v>20390000</v>
          </cell>
          <cell r="O136">
            <v>20390000</v>
          </cell>
          <cell r="Q136">
            <v>300000</v>
          </cell>
          <cell r="R136">
            <v>100000</v>
          </cell>
          <cell r="S136">
            <v>400000</v>
          </cell>
          <cell r="U136">
            <v>800000</v>
          </cell>
          <cell r="X136">
            <v>19990000</v>
          </cell>
          <cell r="Z136">
            <v>18665924.418899998</v>
          </cell>
          <cell r="AA136">
            <v>19778300</v>
          </cell>
          <cell r="AB136">
            <v>18665924.418899998</v>
          </cell>
          <cell r="AC136">
            <v>18665924.418899998</v>
          </cell>
          <cell r="AD136">
            <v>0.05</v>
          </cell>
          <cell r="AE136">
            <v>8.4554957385973614E-2</v>
          </cell>
        </row>
        <row r="137">
          <cell r="B137" t="str">
            <v>AZERA IG 3.0 AT LIMITED</v>
          </cell>
          <cell r="C137" t="str">
            <v>G8S4J7A1J G G221</v>
          </cell>
          <cell r="D137">
            <v>25990000</v>
          </cell>
          <cell r="F137">
            <v>600000</v>
          </cell>
          <cell r="H137">
            <v>0</v>
          </cell>
          <cell r="I137">
            <v>0</v>
          </cell>
          <cell r="J137">
            <v>0</v>
          </cell>
          <cell r="L137">
            <v>600000</v>
          </cell>
          <cell r="N137">
            <v>25390000</v>
          </cell>
          <cell r="O137">
            <v>25390000</v>
          </cell>
          <cell r="Q137">
            <v>300000</v>
          </cell>
          <cell r="R137">
            <v>100000</v>
          </cell>
          <cell r="S137">
            <v>400000</v>
          </cell>
          <cell r="U137">
            <v>1000000</v>
          </cell>
          <cell r="X137">
            <v>24990000</v>
          </cell>
          <cell r="Z137">
            <v>22634189.465799998</v>
          </cell>
          <cell r="AA137">
            <v>24628300</v>
          </cell>
          <cell r="AB137">
            <v>22634189.465799998</v>
          </cell>
          <cell r="AC137">
            <v>22851000</v>
          </cell>
          <cell r="AD137">
            <v>0.05</v>
          </cell>
          <cell r="AE137">
            <v>0.1</v>
          </cell>
        </row>
        <row r="139">
          <cell r="B139" t="str">
            <v>GENESIS DH</v>
          </cell>
        </row>
        <row r="140">
          <cell r="B140" t="str">
            <v>GENESIS DH 3.8 AT .</v>
          </cell>
          <cell r="C140" t="str">
            <v>B1S4J6A1J G G150</v>
          </cell>
          <cell r="D140">
            <v>57700</v>
          </cell>
          <cell r="F140">
            <v>0</v>
          </cell>
          <cell r="H140">
            <v>0</v>
          </cell>
          <cell r="I140">
            <v>0</v>
          </cell>
          <cell r="J140">
            <v>0</v>
          </cell>
          <cell r="L140">
            <v>0</v>
          </cell>
          <cell r="N140">
            <v>57700</v>
          </cell>
          <cell r="O140">
            <v>57700</v>
          </cell>
          <cell r="X140">
            <v>57700</v>
          </cell>
          <cell r="Z140">
            <v>50196.977617741941</v>
          </cell>
          <cell r="AA140">
            <v>55969</v>
          </cell>
          <cell r="AB140">
            <v>50196.977617741941</v>
          </cell>
          <cell r="AC140">
            <v>51930</v>
          </cell>
          <cell r="AD140">
            <v>0.05</v>
          </cell>
          <cell r="AE140">
            <v>0.1</v>
          </cell>
        </row>
        <row r="141">
          <cell r="B141" t="str">
            <v>GENESIS DH 5.0 AT .</v>
          </cell>
          <cell r="C141" t="str">
            <v>B1S4T3A1J G G408</v>
          </cell>
          <cell r="D141">
            <v>65000</v>
          </cell>
          <cell r="F141">
            <v>0</v>
          </cell>
          <cell r="H141">
            <v>0</v>
          </cell>
          <cell r="I141">
            <v>0</v>
          </cell>
          <cell r="J141">
            <v>0</v>
          </cell>
          <cell r="L141">
            <v>0</v>
          </cell>
          <cell r="N141">
            <v>65000</v>
          </cell>
          <cell r="O141">
            <v>65000</v>
          </cell>
          <cell r="X141">
            <v>65000</v>
          </cell>
          <cell r="Z141">
            <v>58702.610907741931</v>
          </cell>
          <cell r="AA141">
            <v>63050</v>
          </cell>
          <cell r="AB141">
            <v>58702.610907741931</v>
          </cell>
          <cell r="AC141">
            <v>58702.610907741931</v>
          </cell>
          <cell r="AD141">
            <v>0.05</v>
          </cell>
          <cell r="AE141">
            <v>9.6882909111662599E-2</v>
          </cell>
        </row>
        <row r="143">
          <cell r="B143" t="str">
            <v>EQUUS</v>
          </cell>
        </row>
        <row r="144">
          <cell r="B144" t="str">
            <v>Equus 5.0 AT .</v>
          </cell>
          <cell r="C144" t="str">
            <v>ETS4T3A1J G G444</v>
          </cell>
          <cell r="D144">
            <v>101100</v>
          </cell>
          <cell r="F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0</v>
          </cell>
          <cell r="N144" t="e">
            <v>#REF!</v>
          </cell>
          <cell r="O144">
            <v>101100</v>
          </cell>
          <cell r="X144" t="e">
            <v>#REF!</v>
          </cell>
          <cell r="Z144">
            <v>84812.047784838709</v>
          </cell>
          <cell r="AA144">
            <v>98067</v>
          </cell>
          <cell r="AB144">
            <v>84812.047784838709</v>
          </cell>
          <cell r="AC144">
            <v>90990</v>
          </cell>
          <cell r="AD144">
            <v>0.05</v>
          </cell>
          <cell r="AE144">
            <v>0.1</v>
          </cell>
        </row>
        <row r="146">
          <cell r="B146" t="str">
            <v>IONIQ</v>
          </cell>
        </row>
        <row r="147">
          <cell r="B147" t="str">
            <v>IONIQ HEV 1.6 DCT GLS</v>
          </cell>
          <cell r="C147" t="str">
            <v>G2S6K6A1TEV1 G GA95</v>
          </cell>
          <cell r="D147">
            <v>18490000</v>
          </cell>
          <cell r="F147">
            <v>1000000</v>
          </cell>
          <cell r="H147">
            <v>250000</v>
          </cell>
          <cell r="I147">
            <v>250000</v>
          </cell>
          <cell r="J147">
            <v>500000</v>
          </cell>
          <cell r="L147">
            <v>1500000</v>
          </cell>
          <cell r="N147">
            <v>16990000</v>
          </cell>
          <cell r="O147">
            <v>17490000</v>
          </cell>
          <cell r="X147">
            <v>16990000</v>
          </cell>
          <cell r="Z147">
            <v>15982879.816199997</v>
          </cell>
          <cell r="AA147">
            <v>16965300</v>
          </cell>
          <cell r="AB147">
            <v>15982879.816199997</v>
          </cell>
          <cell r="AC147">
            <v>15982879.816199997</v>
          </cell>
          <cell r="AD147">
            <v>0.05</v>
          </cell>
          <cell r="AE147">
            <v>8.6170393584905802E-2</v>
          </cell>
        </row>
        <row r="148">
          <cell r="B148" t="str">
            <v>Ioniq EV GLS</v>
          </cell>
          <cell r="C148" t="str">
            <v>G7S6ZEZ7Z G G760</v>
          </cell>
          <cell r="D148">
            <v>24490000</v>
          </cell>
          <cell r="F148">
            <v>0</v>
          </cell>
          <cell r="H148">
            <v>250000</v>
          </cell>
          <cell r="I148">
            <v>250000</v>
          </cell>
          <cell r="J148">
            <v>500000</v>
          </cell>
          <cell r="L148">
            <v>500000</v>
          </cell>
          <cell r="N148">
            <v>23990000</v>
          </cell>
          <cell r="O148">
            <v>24490000</v>
          </cell>
          <cell r="X148">
            <v>23990000</v>
          </cell>
          <cell r="Z148">
            <v>21448544.6516</v>
          </cell>
          <cell r="AA148">
            <v>23755300</v>
          </cell>
          <cell r="AB148">
            <v>21448544.6516</v>
          </cell>
          <cell r="AC148">
            <v>22041000</v>
          </cell>
          <cell r="AD148">
            <v>0.05</v>
          </cell>
          <cell r="AE148">
            <v>0.1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F 02-18"/>
      <sheetName val="Bonos BV LPF 02-18"/>
      <sheetName val="LP 02-18 con Códigos"/>
    </sheetNames>
    <sheetDataSet>
      <sheetData sheetId="0"/>
      <sheetData sheetId="1">
        <row r="7">
          <cell r="B7" t="str">
            <v>GRAND i10 Hatchback PE</v>
          </cell>
          <cell r="C7">
            <v>0</v>
          </cell>
          <cell r="D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 t="str">
            <v>GRAND I-10 BA 5DR 1.0 5M/T GL BASE 2AB PE</v>
          </cell>
          <cell r="C8" t="str">
            <v>B4S6K2615 D D453</v>
          </cell>
          <cell r="D8">
            <v>6690000</v>
          </cell>
          <cell r="E8">
            <v>0</v>
          </cell>
          <cell r="F8">
            <v>800000</v>
          </cell>
          <cell r="G8">
            <v>0</v>
          </cell>
          <cell r="H8">
            <v>5890000</v>
          </cell>
          <cell r="I8">
            <v>0</v>
          </cell>
          <cell r="J8">
            <v>5713300</v>
          </cell>
          <cell r="K8">
            <v>0.04</v>
          </cell>
          <cell r="L8">
            <v>0.03</v>
          </cell>
        </row>
        <row r="9">
          <cell r="B9" t="str">
            <v>GRAND I-10 BA 5DR 1.0 5M/T GL DH 2AB PE</v>
          </cell>
          <cell r="C9" t="str">
            <v>B4S6K2615 D D452</v>
          </cell>
          <cell r="D9">
            <v>7590000</v>
          </cell>
          <cell r="E9">
            <v>0</v>
          </cell>
          <cell r="F9">
            <v>1600000</v>
          </cell>
          <cell r="G9">
            <v>0</v>
          </cell>
          <cell r="H9">
            <v>5990000</v>
          </cell>
          <cell r="I9">
            <v>0</v>
          </cell>
          <cell r="J9">
            <v>5810300</v>
          </cell>
          <cell r="K9">
            <v>0.04</v>
          </cell>
          <cell r="L9">
            <v>0.03</v>
          </cell>
        </row>
        <row r="10">
          <cell r="B10" t="str">
            <v>GRAND I-10 BA 5DR 1.2 5M/T GLS 2AB AC PE</v>
          </cell>
          <cell r="C10" t="str">
            <v>B4S6K3615 G G375</v>
          </cell>
          <cell r="D10">
            <v>8290000</v>
          </cell>
          <cell r="E10">
            <v>0</v>
          </cell>
          <cell r="F10">
            <v>1700000</v>
          </cell>
          <cell r="G10">
            <v>0</v>
          </cell>
          <cell r="H10">
            <v>6590000</v>
          </cell>
          <cell r="I10">
            <v>0</v>
          </cell>
          <cell r="J10">
            <v>6392300</v>
          </cell>
          <cell r="K10">
            <v>0.04</v>
          </cell>
          <cell r="L10">
            <v>0.03</v>
          </cell>
        </row>
        <row r="11">
          <cell r="B11" t="str">
            <v>GRAND I-10 BA 5DR 1.2 5M/T GLS 2AB AC ABS PE</v>
          </cell>
          <cell r="C11" t="str">
            <v>B4S6K3615 G G575</v>
          </cell>
          <cell r="D11">
            <v>8490000</v>
          </cell>
          <cell r="E11">
            <v>0</v>
          </cell>
          <cell r="F11">
            <v>1600000</v>
          </cell>
          <cell r="G11">
            <v>0</v>
          </cell>
          <cell r="H11">
            <v>6890000</v>
          </cell>
          <cell r="I11">
            <v>0</v>
          </cell>
          <cell r="J11">
            <v>6683300</v>
          </cell>
          <cell r="K11">
            <v>0.04</v>
          </cell>
          <cell r="L11">
            <v>0.03</v>
          </cell>
        </row>
        <row r="12">
          <cell r="B12" t="str">
            <v>GRAND I-10 BA 5DR 1.2 AT GLS 2AB ABS AC PE</v>
          </cell>
          <cell r="C12" t="str">
            <v>B4S6K361B G G457</v>
          </cell>
          <cell r="D12">
            <v>8990000</v>
          </cell>
          <cell r="E12">
            <v>0</v>
          </cell>
          <cell r="F12">
            <v>200000</v>
          </cell>
          <cell r="G12">
            <v>0</v>
          </cell>
          <cell r="H12">
            <v>8790000</v>
          </cell>
          <cell r="I12">
            <v>0</v>
          </cell>
          <cell r="J12">
            <v>7911000</v>
          </cell>
          <cell r="K12">
            <v>0.05</v>
          </cell>
          <cell r="L12">
            <v>0.1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GRAND i10 Sedán PE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GRAND I-10 BA SDN MT GL 2AB AV PE</v>
          </cell>
          <cell r="C15" t="str">
            <v>B4S4K3615 D D377</v>
          </cell>
          <cell r="D15">
            <v>7290000</v>
          </cell>
          <cell r="E15">
            <v>0</v>
          </cell>
          <cell r="F15">
            <v>500000</v>
          </cell>
          <cell r="G15">
            <v>0</v>
          </cell>
          <cell r="H15">
            <v>6790000</v>
          </cell>
          <cell r="I15">
            <v>0</v>
          </cell>
          <cell r="J15">
            <v>6478023.3920600004</v>
          </cell>
          <cell r="K15">
            <v>0.05</v>
          </cell>
          <cell r="L15">
            <v>4.5946481287186973E-2</v>
          </cell>
        </row>
        <row r="16">
          <cell r="B16" t="str">
            <v>GRAND I-10 BA SDN MT GL 2AB AC PE</v>
          </cell>
          <cell r="C16" t="str">
            <v>B4S4K3615 D D327</v>
          </cell>
          <cell r="D16">
            <v>7490000</v>
          </cell>
          <cell r="E16">
            <v>0</v>
          </cell>
          <cell r="F16">
            <v>500000</v>
          </cell>
          <cell r="G16">
            <v>0</v>
          </cell>
          <cell r="H16">
            <v>6990000</v>
          </cell>
          <cell r="I16">
            <v>0</v>
          </cell>
          <cell r="J16">
            <v>6780300</v>
          </cell>
          <cell r="K16">
            <v>0.04</v>
          </cell>
          <cell r="L16">
            <v>0.03</v>
          </cell>
        </row>
        <row r="17">
          <cell r="B17" t="str">
            <v>GRAND I-10 BA SDN MT GLS 2AB AC ABS PE</v>
          </cell>
          <cell r="C17" t="str">
            <v>B4S4K3615 G G510</v>
          </cell>
          <cell r="D17">
            <v>8090000</v>
          </cell>
          <cell r="E17">
            <v>0</v>
          </cell>
          <cell r="F17">
            <v>600000</v>
          </cell>
          <cell r="G17">
            <v>0</v>
          </cell>
          <cell r="H17">
            <v>7490000</v>
          </cell>
          <cell r="I17">
            <v>0</v>
          </cell>
          <cell r="J17">
            <v>7265300</v>
          </cell>
          <cell r="K17">
            <v>0.04</v>
          </cell>
          <cell r="L17">
            <v>0.03</v>
          </cell>
        </row>
        <row r="18">
          <cell r="B18" t="str">
            <v>GRAND I-10 BA SDN MT GLS 2AB AC ABS FULL PE</v>
          </cell>
          <cell r="C18" t="str">
            <v>B4S4K3615 G G518</v>
          </cell>
          <cell r="D18">
            <v>8490000</v>
          </cell>
          <cell r="E18">
            <v>0</v>
          </cell>
          <cell r="F18">
            <v>600000</v>
          </cell>
          <cell r="G18">
            <v>0</v>
          </cell>
          <cell r="H18">
            <v>7890000</v>
          </cell>
          <cell r="I18">
            <v>0</v>
          </cell>
          <cell r="J18">
            <v>7653300</v>
          </cell>
          <cell r="K18">
            <v>0.04</v>
          </cell>
          <cell r="L18">
            <v>0.03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 t="str">
            <v>ACCENT RB Hatchback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ACCENT RB 5DR 1.4 6M/T GL 2AB</v>
          </cell>
          <cell r="C21" t="str">
            <v>SBS6K4617 D D802</v>
          </cell>
          <cell r="D21">
            <v>9390000</v>
          </cell>
          <cell r="E21">
            <v>0</v>
          </cell>
          <cell r="F21">
            <v>1250000</v>
          </cell>
          <cell r="G21">
            <v>0</v>
          </cell>
          <cell r="H21">
            <v>8140000</v>
          </cell>
          <cell r="I21">
            <v>0</v>
          </cell>
          <cell r="J21">
            <v>7733650.6973000001</v>
          </cell>
          <cell r="K21">
            <v>0.05</v>
          </cell>
          <cell r="L21">
            <v>4.9920061756756742E-2</v>
          </cell>
        </row>
        <row r="22">
          <cell r="B22" t="str">
            <v>ACCENT RB 5DR 1.4 6M/T GL 2AB ABS AC</v>
          </cell>
          <cell r="C22" t="str">
            <v>SBS6K4617 D D803</v>
          </cell>
          <cell r="D22">
            <v>10190000</v>
          </cell>
          <cell r="E22">
            <v>0</v>
          </cell>
          <cell r="F22">
            <v>1000000</v>
          </cell>
          <cell r="G22">
            <v>0</v>
          </cell>
          <cell r="H22">
            <v>9190000</v>
          </cell>
          <cell r="I22">
            <v>0</v>
          </cell>
          <cell r="J22">
            <v>8661473.3006999996</v>
          </cell>
          <cell r="K22">
            <v>0.05</v>
          </cell>
          <cell r="L22">
            <v>5.7511066300326492E-2</v>
          </cell>
        </row>
        <row r="23">
          <cell r="B23" t="str">
            <v>ACCENT RB 5DR 1.6 6M/T GL FULL</v>
          </cell>
          <cell r="C23" t="str">
            <v>SBS6D2617 D D806</v>
          </cell>
          <cell r="D23">
            <v>10690000</v>
          </cell>
          <cell r="E23">
            <v>0</v>
          </cell>
          <cell r="F23">
            <v>300000</v>
          </cell>
          <cell r="G23">
            <v>0</v>
          </cell>
          <cell r="H23">
            <v>10390000</v>
          </cell>
          <cell r="I23">
            <v>0</v>
          </cell>
          <cell r="J23">
            <v>9351000</v>
          </cell>
          <cell r="K23">
            <v>0.05</v>
          </cell>
          <cell r="L23">
            <v>0.1</v>
          </cell>
        </row>
        <row r="24">
          <cell r="B24" t="str">
            <v>ACCENT RB 5DR 1.6 4A/T GL FULL</v>
          </cell>
          <cell r="C24" t="str">
            <v>SBS6D261B D D806</v>
          </cell>
          <cell r="D24">
            <v>10790000</v>
          </cell>
          <cell r="E24">
            <v>0</v>
          </cell>
          <cell r="F24">
            <v>210000</v>
          </cell>
          <cell r="G24">
            <v>0</v>
          </cell>
          <cell r="H24">
            <v>10580000</v>
          </cell>
          <cell r="I24">
            <v>0</v>
          </cell>
          <cell r="J24">
            <v>9645270.5767000001</v>
          </cell>
          <cell r="K24">
            <v>0.05</v>
          </cell>
          <cell r="L24">
            <v>8.8348716758034018E-2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 t="str">
            <v>ACCENT RB Sedán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ACCENT RB SDN 1.4 6M/T GL 2AB</v>
          </cell>
          <cell r="C27" t="str">
            <v>SBS4K4617 D D807</v>
          </cell>
          <cell r="D27">
            <v>9390000</v>
          </cell>
          <cell r="E27">
            <v>0</v>
          </cell>
          <cell r="F27">
            <v>1250000</v>
          </cell>
          <cell r="G27">
            <v>0</v>
          </cell>
          <cell r="H27">
            <v>8140000</v>
          </cell>
          <cell r="I27">
            <v>0</v>
          </cell>
          <cell r="J27">
            <v>7798954.4819999998</v>
          </cell>
          <cell r="K27">
            <v>0.05</v>
          </cell>
          <cell r="L27">
            <v>4.1897483783783801E-2</v>
          </cell>
        </row>
        <row r="28">
          <cell r="B28" t="str">
            <v>ACCENT RB SDN 1.4 6M/T GL 2AB AC</v>
          </cell>
          <cell r="C28" t="str">
            <v>SBS4K4617 D D808</v>
          </cell>
          <cell r="D28">
            <v>9990000</v>
          </cell>
          <cell r="E28">
            <v>0</v>
          </cell>
          <cell r="F28">
            <v>1250000</v>
          </cell>
          <cell r="G28">
            <v>0</v>
          </cell>
          <cell r="H28">
            <v>8740000</v>
          </cell>
          <cell r="I28">
            <v>0</v>
          </cell>
          <cell r="J28">
            <v>8309511.3441999992</v>
          </cell>
          <cell r="K28">
            <v>0.05</v>
          </cell>
          <cell r="L28">
            <v>4.9254994942791848E-2</v>
          </cell>
        </row>
        <row r="29">
          <cell r="B29" t="str">
            <v>ACCENT RB SDN 1.6 CRDI 6M/T GL 2AB AC</v>
          </cell>
          <cell r="C29" t="str">
            <v>SBS41EC57 D DAC9</v>
          </cell>
          <cell r="D29">
            <v>11490000</v>
          </cell>
          <cell r="E29">
            <v>0</v>
          </cell>
          <cell r="F29">
            <v>300000</v>
          </cell>
          <cell r="G29">
            <v>0</v>
          </cell>
          <cell r="H29">
            <v>11190000</v>
          </cell>
          <cell r="I29">
            <v>0</v>
          </cell>
          <cell r="J29">
            <v>10071000</v>
          </cell>
          <cell r="K29">
            <v>0.05</v>
          </cell>
          <cell r="L29">
            <v>0.1</v>
          </cell>
        </row>
        <row r="30">
          <cell r="B30" t="str">
            <v>ACCENT RB SDN 1.4 6M/T GL 2AB AC ABS LL</v>
          </cell>
          <cell r="C30" t="str">
            <v>SBS4K4617 D D809</v>
          </cell>
          <cell r="D30">
            <v>10290000</v>
          </cell>
          <cell r="E30">
            <v>0</v>
          </cell>
          <cell r="F30">
            <v>900000</v>
          </cell>
          <cell r="G30">
            <v>0</v>
          </cell>
          <cell r="H30">
            <v>9390000</v>
          </cell>
          <cell r="I30">
            <v>0</v>
          </cell>
          <cell r="J30">
            <v>8781055.5558000021</v>
          </cell>
          <cell r="K30">
            <v>0.05</v>
          </cell>
          <cell r="L30">
            <v>6.4850313546325658E-2</v>
          </cell>
        </row>
        <row r="31">
          <cell r="B31" t="str">
            <v>ACCENT RB 1,4 GL CVT GL 2AB AC ABS</v>
          </cell>
          <cell r="C31" t="str">
            <v>SBS4K461V D D810</v>
          </cell>
          <cell r="D31">
            <v>10790000</v>
          </cell>
          <cell r="E31">
            <v>0</v>
          </cell>
          <cell r="F31">
            <v>800000</v>
          </cell>
          <cell r="G31">
            <v>0</v>
          </cell>
          <cell r="H31">
            <v>9990000</v>
          </cell>
          <cell r="I31">
            <v>0</v>
          </cell>
          <cell r="J31">
            <v>9154220.0398000013</v>
          </cell>
          <cell r="K31">
            <v>0.05</v>
          </cell>
          <cell r="L31">
            <v>8.3661657677677553E-2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ELANTRA AD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ELANTRA AD 1.6 MT VALUE</v>
          </cell>
          <cell r="C34" t="str">
            <v>F2S4D2617 D DADJ</v>
          </cell>
          <cell r="D34">
            <v>13690000</v>
          </cell>
          <cell r="E34">
            <v>0</v>
          </cell>
          <cell r="F34">
            <v>1950000</v>
          </cell>
          <cell r="G34">
            <v>0</v>
          </cell>
          <cell r="H34">
            <v>11740000</v>
          </cell>
          <cell r="I34">
            <v>0</v>
          </cell>
          <cell r="J34">
            <v>10844455.556</v>
          </cell>
          <cell r="K34">
            <v>0.05</v>
          </cell>
          <cell r="L34">
            <v>7.6281468824531531E-2</v>
          </cell>
        </row>
        <row r="35">
          <cell r="B35" t="str">
            <v>ELANTRA AD 1.6 AT PLUS</v>
          </cell>
          <cell r="C35" t="str">
            <v>F2S4D261F D DADU</v>
          </cell>
          <cell r="D35">
            <v>13790000</v>
          </cell>
          <cell r="E35">
            <v>0</v>
          </cell>
          <cell r="F35">
            <v>2050000</v>
          </cell>
          <cell r="G35">
            <v>0</v>
          </cell>
          <cell r="H35">
            <v>11740000</v>
          </cell>
          <cell r="I35">
            <v>0</v>
          </cell>
          <cell r="J35">
            <v>11131961.828900002</v>
          </cell>
          <cell r="K35">
            <v>0.05</v>
          </cell>
          <cell r="L35">
            <v>5.1792007759795408E-2</v>
          </cell>
        </row>
        <row r="36">
          <cell r="B36" t="str">
            <v>ELANTRA AD 1.6 MT PREMIUM</v>
          </cell>
          <cell r="C36" t="str">
            <v>F2S4D2617 G GCE5</v>
          </cell>
          <cell r="D36">
            <v>14690000</v>
          </cell>
          <cell r="E36">
            <v>0</v>
          </cell>
          <cell r="F36">
            <v>2350000</v>
          </cell>
          <cell r="G36">
            <v>0</v>
          </cell>
          <cell r="H36">
            <v>12340000</v>
          </cell>
          <cell r="I36">
            <v>0</v>
          </cell>
          <cell r="J36">
            <v>11506822.515100002</v>
          </cell>
          <cell r="K36">
            <v>0.05</v>
          </cell>
          <cell r="L36">
            <v>6.7518434756887985E-2</v>
          </cell>
        </row>
        <row r="37">
          <cell r="B37" t="str">
            <v>ELANTRA AD 1.6 AT PREMIUM</v>
          </cell>
          <cell r="C37" t="str">
            <v>F2S4D261F G GCE6</v>
          </cell>
          <cell r="D37">
            <v>15490000</v>
          </cell>
          <cell r="E37">
            <v>0</v>
          </cell>
          <cell r="F37">
            <v>1950000</v>
          </cell>
          <cell r="G37">
            <v>0</v>
          </cell>
          <cell r="H37">
            <v>13540000</v>
          </cell>
          <cell r="I37">
            <v>0</v>
          </cell>
          <cell r="J37">
            <v>12234493.258900002</v>
          </cell>
          <cell r="K37">
            <v>0.05</v>
          </cell>
          <cell r="L37">
            <v>9.6418518545051582E-2</v>
          </cell>
        </row>
        <row r="38">
          <cell r="B38" t="str">
            <v>ELANTRA AD 1.6 AT LIMITED</v>
          </cell>
          <cell r="C38" t="str">
            <v>F2S4D261F G GCE7</v>
          </cell>
          <cell r="D38">
            <v>17790000</v>
          </cell>
          <cell r="E38">
            <v>0</v>
          </cell>
          <cell r="F38">
            <v>2850000</v>
          </cell>
          <cell r="G38">
            <v>0</v>
          </cell>
          <cell r="H38">
            <v>14940000</v>
          </cell>
          <cell r="I38">
            <v>0</v>
          </cell>
          <cell r="J38">
            <v>13839100.540099999</v>
          </cell>
          <cell r="K38">
            <v>0.05</v>
          </cell>
          <cell r="L38">
            <v>7.3688049524765806E-2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i30 PD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B41" t="str">
            <v>I-30 PD 1.6 MT VALUE</v>
          </cell>
          <cell r="C41" t="str">
            <v>G3S6D2617 G GADB</v>
          </cell>
          <cell r="D41">
            <v>13790000</v>
          </cell>
          <cell r="E41">
            <v>0</v>
          </cell>
          <cell r="F41">
            <v>500000</v>
          </cell>
          <cell r="G41">
            <v>0</v>
          </cell>
          <cell r="H41">
            <v>13290000</v>
          </cell>
          <cell r="I41">
            <v>0</v>
          </cell>
          <cell r="J41">
            <v>12512603.3989</v>
          </cell>
          <cell r="K41">
            <v>0.05</v>
          </cell>
          <cell r="L41">
            <v>5.8494853355906672E-2</v>
          </cell>
        </row>
        <row r="42">
          <cell r="B42" t="str">
            <v>I-30 PD 1.6 AT VALUE</v>
          </cell>
          <cell r="C42" t="str">
            <v>G3S6D261F G GADC</v>
          </cell>
          <cell r="D42">
            <v>14790000</v>
          </cell>
          <cell r="E42">
            <v>0</v>
          </cell>
          <cell r="F42">
            <v>500000</v>
          </cell>
          <cell r="G42">
            <v>0</v>
          </cell>
          <cell r="H42">
            <v>14290000</v>
          </cell>
          <cell r="I42">
            <v>0</v>
          </cell>
          <cell r="J42">
            <v>13254691.861400003</v>
          </cell>
          <cell r="K42">
            <v>0.05</v>
          </cell>
          <cell r="L42">
            <v>7.2449834751574349E-2</v>
          </cell>
        </row>
        <row r="43">
          <cell r="B43" t="str">
            <v>I-30 PD 2.0 AT PREMIUM</v>
          </cell>
          <cell r="C43" t="str">
            <v>G3S62GA1F G GAF0</v>
          </cell>
          <cell r="D43">
            <v>16790000</v>
          </cell>
          <cell r="E43">
            <v>0</v>
          </cell>
          <cell r="F43">
            <v>500000</v>
          </cell>
          <cell r="G43">
            <v>0</v>
          </cell>
          <cell r="H43">
            <v>16290000</v>
          </cell>
          <cell r="I43">
            <v>0</v>
          </cell>
          <cell r="J43">
            <v>14867780.153600002</v>
          </cell>
          <cell r="K43">
            <v>0.05</v>
          </cell>
          <cell r="L43">
            <v>8.730631346838541E-2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I-20 Active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I20 Active 1.4 MT L 2AB ABS</v>
          </cell>
          <cell r="C46" t="str">
            <v>C7S8K4617 S S175</v>
          </cell>
          <cell r="D46">
            <v>10890000</v>
          </cell>
          <cell r="E46">
            <v>0</v>
          </cell>
          <cell r="F46">
            <v>800000</v>
          </cell>
          <cell r="G46">
            <v>0</v>
          </cell>
          <cell r="H46">
            <v>10090000</v>
          </cell>
          <cell r="I46">
            <v>0</v>
          </cell>
          <cell r="J46">
            <v>9081000</v>
          </cell>
          <cell r="K46">
            <v>0.05</v>
          </cell>
          <cell r="L46">
            <v>0.1</v>
          </cell>
        </row>
        <row r="47">
          <cell r="B47" t="str">
            <v>I20 Active 1.4 MT GL 2AB ABS</v>
          </cell>
          <cell r="C47" t="str">
            <v>C7S8K4617 D D471</v>
          </cell>
          <cell r="D47">
            <v>11690000</v>
          </cell>
          <cell r="E47">
            <v>0</v>
          </cell>
          <cell r="F47">
            <v>800000</v>
          </cell>
          <cell r="G47">
            <v>0</v>
          </cell>
          <cell r="H47">
            <v>10890000</v>
          </cell>
          <cell r="I47">
            <v>0</v>
          </cell>
          <cell r="J47">
            <v>9812286.2663100008</v>
          </cell>
          <cell r="K47">
            <v>0.05</v>
          </cell>
          <cell r="L47">
            <v>9.8963611909090837E-2</v>
          </cell>
        </row>
        <row r="48">
          <cell r="B48" t="str">
            <v>I20 Active 1.4 AT GL 2AB ABS</v>
          </cell>
          <cell r="C48" t="str">
            <v>C7S8K461B D D471</v>
          </cell>
          <cell r="D48">
            <v>12290000</v>
          </cell>
          <cell r="E48">
            <v>0</v>
          </cell>
          <cell r="F48">
            <v>300000</v>
          </cell>
          <cell r="G48">
            <v>0</v>
          </cell>
          <cell r="H48">
            <v>11990000</v>
          </cell>
          <cell r="I48">
            <v>0</v>
          </cell>
          <cell r="J48">
            <v>10791000</v>
          </cell>
          <cell r="K48">
            <v>0.05</v>
          </cell>
          <cell r="L48">
            <v>0.1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 t="str">
            <v>CRETA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 t="str">
            <v>CRETA GS 1.6 MT GL 2AB</v>
          </cell>
          <cell r="C51" t="str">
            <v>A0W5D2617 D D245</v>
          </cell>
          <cell r="D51">
            <v>12390000</v>
          </cell>
          <cell r="E51">
            <v>0</v>
          </cell>
          <cell r="F51">
            <v>1000000</v>
          </cell>
          <cell r="G51">
            <v>0</v>
          </cell>
          <cell r="H51">
            <v>11390000</v>
          </cell>
          <cell r="I51">
            <v>0</v>
          </cell>
          <cell r="J51">
            <v>10449564.702334998</v>
          </cell>
          <cell r="K51">
            <v>0.05</v>
          </cell>
          <cell r="L51">
            <v>8.2566751331431237E-2</v>
          </cell>
        </row>
        <row r="52">
          <cell r="B52" t="str">
            <v>CRETA GS 1.6 MT GLS 2AB ABS</v>
          </cell>
          <cell r="C52" t="str">
            <v>A0W5D2617 G G345</v>
          </cell>
          <cell r="D52">
            <v>13690000</v>
          </cell>
          <cell r="E52">
            <v>0</v>
          </cell>
          <cell r="F52">
            <v>850000</v>
          </cell>
          <cell r="G52">
            <v>0</v>
          </cell>
          <cell r="H52">
            <v>12840000</v>
          </cell>
          <cell r="I52">
            <v>0</v>
          </cell>
          <cell r="J52">
            <v>11732501.877208201</v>
          </cell>
          <cell r="K52">
            <v>0.05</v>
          </cell>
          <cell r="L52">
            <v>8.625374788098121E-2</v>
          </cell>
        </row>
        <row r="53">
          <cell r="B53" t="str">
            <v>CRETA GS 1,6 AT GLS 2AB ABS</v>
          </cell>
          <cell r="C53" t="str">
            <v>A0W5D261F G G345</v>
          </cell>
          <cell r="D53">
            <v>14390000</v>
          </cell>
          <cell r="E53">
            <v>0</v>
          </cell>
          <cell r="F53">
            <v>550000</v>
          </cell>
          <cell r="G53">
            <v>0</v>
          </cell>
          <cell r="H53">
            <v>13840000</v>
          </cell>
          <cell r="I53">
            <v>0</v>
          </cell>
          <cell r="J53">
            <v>12456000</v>
          </cell>
          <cell r="K53">
            <v>0.05</v>
          </cell>
          <cell r="L53">
            <v>0.1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 t="str">
            <v>TUCSON TL NAV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 t="str">
            <v>TUCSON TL 2.0 MT GL ACTIVE NAV</v>
          </cell>
          <cell r="C56" t="str">
            <v>D3W52G617 D D457</v>
          </cell>
          <cell r="D56">
            <v>14990000</v>
          </cell>
          <cell r="E56">
            <v>0</v>
          </cell>
          <cell r="F56">
            <v>1700000</v>
          </cell>
          <cell r="G56">
            <v>0</v>
          </cell>
          <cell r="H56">
            <v>13290000</v>
          </cell>
          <cell r="I56">
            <v>0</v>
          </cell>
          <cell r="J56">
            <v>12724445.413900001</v>
          </cell>
          <cell r="K56">
            <v>0.05</v>
          </cell>
          <cell r="L56">
            <v>4.2554897373965311E-2</v>
          </cell>
        </row>
        <row r="57">
          <cell r="B57" t="str">
            <v>TUCSON TL 2.0 MT GL ADVANCE NAV</v>
          </cell>
          <cell r="C57" t="str">
            <v>D3W52G617 D D458</v>
          </cell>
          <cell r="D57">
            <v>15990000</v>
          </cell>
          <cell r="E57">
            <v>0</v>
          </cell>
          <cell r="F57">
            <v>1200000</v>
          </cell>
          <cell r="G57">
            <v>0</v>
          </cell>
          <cell r="H57">
            <v>14790000</v>
          </cell>
          <cell r="I57">
            <v>0</v>
          </cell>
          <cell r="J57">
            <v>13383419.968600001</v>
          </cell>
          <cell r="K57">
            <v>0.05</v>
          </cell>
          <cell r="L57">
            <v>9.5103450398918113E-2</v>
          </cell>
        </row>
        <row r="58">
          <cell r="B58" t="str">
            <v>TUCSON TL 2.0 AT GL ADVANCE NAV</v>
          </cell>
          <cell r="C58" t="str">
            <v>D3W52G61F D D459</v>
          </cell>
          <cell r="D58">
            <v>17090000</v>
          </cell>
          <cell r="E58">
            <v>0</v>
          </cell>
          <cell r="F58">
            <v>1200000</v>
          </cell>
          <cell r="G58">
            <v>0</v>
          </cell>
          <cell r="H58">
            <v>15890000</v>
          </cell>
          <cell r="I58">
            <v>0</v>
          </cell>
          <cell r="J58">
            <v>14301000</v>
          </cell>
          <cell r="K58">
            <v>0.05</v>
          </cell>
          <cell r="L58">
            <v>0.1</v>
          </cell>
        </row>
        <row r="59">
          <cell r="B59" t="str">
            <v>TUCSON TL 2.0 AT 4WD GLS LIMITED NAV</v>
          </cell>
          <cell r="C59" t="str">
            <v>D3W52G61G G G977</v>
          </cell>
          <cell r="D59">
            <v>22590000</v>
          </cell>
          <cell r="E59">
            <v>0</v>
          </cell>
          <cell r="F59">
            <v>600000</v>
          </cell>
          <cell r="G59">
            <v>0</v>
          </cell>
          <cell r="H59">
            <v>21990000</v>
          </cell>
          <cell r="I59">
            <v>0</v>
          </cell>
          <cell r="J59">
            <v>19791000</v>
          </cell>
          <cell r="K59">
            <v>0.05</v>
          </cell>
          <cell r="L59">
            <v>0.1</v>
          </cell>
        </row>
        <row r="60">
          <cell r="B60" t="str">
            <v>TUCSON TL 2.0 CRDi MT GL ADVANCE NAV</v>
          </cell>
          <cell r="C60" t="str">
            <v>D3W52EC57 D D458</v>
          </cell>
          <cell r="D60">
            <v>17990000</v>
          </cell>
          <cell r="E60">
            <v>0</v>
          </cell>
          <cell r="F60">
            <v>700000</v>
          </cell>
          <cell r="G60">
            <v>0</v>
          </cell>
          <cell r="H60">
            <v>17290000</v>
          </cell>
          <cell r="I60">
            <v>0</v>
          </cell>
          <cell r="J60">
            <v>15561000</v>
          </cell>
          <cell r="K60">
            <v>0.05</v>
          </cell>
          <cell r="L60">
            <v>0.1</v>
          </cell>
        </row>
        <row r="61">
          <cell r="B61" t="str">
            <v>TUCSON TL 2.0 CRDi AT GL ADVANCE NAV</v>
          </cell>
          <cell r="C61" t="str">
            <v>D3W52EC5F D D459</v>
          </cell>
          <cell r="D61">
            <v>18690000</v>
          </cell>
          <cell r="E61">
            <v>0</v>
          </cell>
          <cell r="F61">
            <v>400000</v>
          </cell>
          <cell r="G61">
            <v>0</v>
          </cell>
          <cell r="H61">
            <v>18290000</v>
          </cell>
          <cell r="I61">
            <v>0</v>
          </cell>
          <cell r="J61">
            <v>16461000</v>
          </cell>
          <cell r="K61">
            <v>0.05</v>
          </cell>
          <cell r="L61">
            <v>0.1</v>
          </cell>
        </row>
        <row r="62">
          <cell r="B62" t="str">
            <v>TUCSON TL 2.0 CRDi AT 4WD GLS PREMIUM NAV</v>
          </cell>
          <cell r="C62" t="str">
            <v>D3W52EC5G G G976</v>
          </cell>
          <cell r="D62">
            <v>21490000</v>
          </cell>
          <cell r="E62">
            <v>0</v>
          </cell>
          <cell r="F62">
            <v>450000</v>
          </cell>
          <cell r="G62">
            <v>0</v>
          </cell>
          <cell r="H62">
            <v>21040000</v>
          </cell>
          <cell r="I62">
            <v>0</v>
          </cell>
          <cell r="J62">
            <v>18936000</v>
          </cell>
          <cell r="K62">
            <v>0.05</v>
          </cell>
          <cell r="L62">
            <v>0.1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 t="str">
            <v>Tucson TL  (Nuevo)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 t="str">
            <v>TUCSON TL 2.0 MT PLUS</v>
          </cell>
          <cell r="C65" t="str">
            <v>D3W52G617 D DAKG</v>
          </cell>
          <cell r="D65">
            <v>14990000</v>
          </cell>
          <cell r="E65">
            <v>0</v>
          </cell>
          <cell r="F65">
            <v>1600000</v>
          </cell>
          <cell r="G65">
            <v>0</v>
          </cell>
          <cell r="H65">
            <v>13390000</v>
          </cell>
          <cell r="I65">
            <v>0</v>
          </cell>
          <cell r="J65">
            <v>12858445.387699999</v>
          </cell>
          <cell r="K65">
            <v>0.05</v>
          </cell>
          <cell r="L65">
            <v>3.9697879932785743E-2</v>
          </cell>
        </row>
        <row r="66">
          <cell r="B66" t="str">
            <v>TUCSON TL 2.0 AT PLUS</v>
          </cell>
          <cell r="C66" t="str">
            <v>D3W52G61F D DAKH</v>
          </cell>
          <cell r="D66">
            <v>15990000</v>
          </cell>
          <cell r="E66">
            <v>0</v>
          </cell>
          <cell r="F66">
            <v>1550000</v>
          </cell>
          <cell r="G66">
            <v>0</v>
          </cell>
          <cell r="H66">
            <v>14440000</v>
          </cell>
          <cell r="I66">
            <v>0</v>
          </cell>
          <cell r="J66">
            <v>13341863.014699999</v>
          </cell>
          <cell r="K66">
            <v>0.05</v>
          </cell>
          <cell r="L66">
            <v>7.6048267680055459E-2</v>
          </cell>
        </row>
        <row r="67">
          <cell r="B67" t="str">
            <v>TUCSON TL 2.0 MT VALUE</v>
          </cell>
          <cell r="C67" t="str">
            <v>D3W52G617 D DAKK</v>
          </cell>
          <cell r="D67">
            <v>16290000</v>
          </cell>
          <cell r="E67">
            <v>0</v>
          </cell>
          <cell r="F67">
            <v>1150000</v>
          </cell>
          <cell r="G67">
            <v>0</v>
          </cell>
          <cell r="H67">
            <v>15140000</v>
          </cell>
          <cell r="I67">
            <v>0</v>
          </cell>
          <cell r="J67">
            <v>13922812.268199997</v>
          </cell>
          <cell r="K67">
            <v>0.05</v>
          </cell>
          <cell r="L67">
            <v>8.0395490871862818E-2</v>
          </cell>
        </row>
        <row r="68">
          <cell r="B68" t="str">
            <v>TUCSON TL 2.0 MT 4WD VALUE</v>
          </cell>
          <cell r="C68" t="str">
            <v>D3W52G618 D DAKJ</v>
          </cell>
          <cell r="D68">
            <v>16590000</v>
          </cell>
          <cell r="E68">
            <v>0</v>
          </cell>
          <cell r="F68">
            <v>1150000</v>
          </cell>
          <cell r="G68">
            <v>0</v>
          </cell>
          <cell r="H68">
            <v>15440000</v>
          </cell>
          <cell r="I68">
            <v>0</v>
          </cell>
          <cell r="J68">
            <v>14435913.433700001</v>
          </cell>
          <cell r="K68">
            <v>0.05</v>
          </cell>
          <cell r="L68">
            <v>6.503151336139891E-2</v>
          </cell>
        </row>
        <row r="69">
          <cell r="B69" t="str">
            <v>TUCSON TL 2.0 AT VALUE</v>
          </cell>
          <cell r="C69" t="str">
            <v>D3W52G61F D DAKL</v>
          </cell>
          <cell r="D69">
            <v>17390000</v>
          </cell>
          <cell r="E69">
            <v>0</v>
          </cell>
          <cell r="F69">
            <v>1150000</v>
          </cell>
          <cell r="G69">
            <v>0</v>
          </cell>
          <cell r="H69">
            <v>16240000</v>
          </cell>
          <cell r="I69">
            <v>0</v>
          </cell>
          <cell r="J69">
            <v>14616000</v>
          </cell>
          <cell r="K69">
            <v>0.05</v>
          </cell>
          <cell r="L69">
            <v>0.1</v>
          </cell>
        </row>
        <row r="70">
          <cell r="B70" t="str">
            <v>TUCSON TL 2.0 AT 4WD LIMITED</v>
          </cell>
          <cell r="C70" t="str">
            <v>D3W52G61G G GCJB</v>
          </cell>
          <cell r="D70">
            <v>22590000</v>
          </cell>
          <cell r="E70">
            <v>0</v>
          </cell>
          <cell r="F70">
            <v>550000</v>
          </cell>
          <cell r="G70">
            <v>0</v>
          </cell>
          <cell r="H70">
            <v>22040000</v>
          </cell>
          <cell r="I70">
            <v>0</v>
          </cell>
          <cell r="J70">
            <v>19836000</v>
          </cell>
          <cell r="K70">
            <v>0.05</v>
          </cell>
          <cell r="L70">
            <v>0.1</v>
          </cell>
        </row>
        <row r="71">
          <cell r="B71" t="str">
            <v>TUCSON TL 2.0 CRDI E6 MT PLUS</v>
          </cell>
          <cell r="C71" t="str">
            <v>D3W52EC57 D DAKV</v>
          </cell>
          <cell r="D71">
            <v>16990000</v>
          </cell>
          <cell r="E71">
            <v>0</v>
          </cell>
          <cell r="F71">
            <v>750000</v>
          </cell>
          <cell r="G71">
            <v>0</v>
          </cell>
          <cell r="H71">
            <v>16240000</v>
          </cell>
          <cell r="I71">
            <v>0</v>
          </cell>
          <cell r="J71">
            <v>14616000</v>
          </cell>
          <cell r="K71">
            <v>0.05</v>
          </cell>
          <cell r="L71">
            <v>0.1</v>
          </cell>
        </row>
        <row r="72">
          <cell r="B72" t="str">
            <v>TUCSON TL 2.0 CRDI E6 AT PLUS</v>
          </cell>
          <cell r="C72" t="str">
            <v>D3W52EC5F D DAKX</v>
          </cell>
          <cell r="D72">
            <v>17990000</v>
          </cell>
          <cell r="E72">
            <v>0</v>
          </cell>
          <cell r="F72">
            <v>750000</v>
          </cell>
          <cell r="G72">
            <v>0</v>
          </cell>
          <cell r="H72">
            <v>17240000</v>
          </cell>
          <cell r="I72">
            <v>0</v>
          </cell>
          <cell r="J72">
            <v>15516000</v>
          </cell>
          <cell r="K72">
            <v>0.05</v>
          </cell>
          <cell r="L72">
            <v>0.1</v>
          </cell>
        </row>
        <row r="73">
          <cell r="B73" t="str">
            <v>TUCSON TL 2.0 CRDI E6 MT VALUE</v>
          </cell>
          <cell r="C73" t="str">
            <v>D3W52EC57 D DAKW</v>
          </cell>
          <cell r="D73">
            <v>18290000</v>
          </cell>
          <cell r="E73">
            <v>0</v>
          </cell>
          <cell r="F73">
            <v>750000</v>
          </cell>
          <cell r="G73">
            <v>0</v>
          </cell>
          <cell r="H73">
            <v>17540000</v>
          </cell>
          <cell r="I73">
            <v>0</v>
          </cell>
          <cell r="J73">
            <v>15786000</v>
          </cell>
          <cell r="K73">
            <v>0.05</v>
          </cell>
          <cell r="L73">
            <v>0.1</v>
          </cell>
        </row>
        <row r="74">
          <cell r="B74" t="str">
            <v>TUCSON TL 2.0 CRDI E6 AT VALUE</v>
          </cell>
          <cell r="C74" t="str">
            <v>D3W52EC5F D DAKY</v>
          </cell>
          <cell r="D74">
            <v>19390000</v>
          </cell>
          <cell r="E74">
            <v>0</v>
          </cell>
          <cell r="F74">
            <v>850000</v>
          </cell>
          <cell r="G74">
            <v>0</v>
          </cell>
          <cell r="H74">
            <v>18540000</v>
          </cell>
          <cell r="I74">
            <v>0</v>
          </cell>
          <cell r="J74">
            <v>16686000</v>
          </cell>
          <cell r="K74">
            <v>0.05</v>
          </cell>
          <cell r="L74">
            <v>0.1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SANTA FE DM PE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SANTA FE DM WGN 2.4 6M/T GLS PE</v>
          </cell>
          <cell r="C77" t="str">
            <v>DMW7L6617 G G876</v>
          </cell>
          <cell r="D77">
            <v>18390000</v>
          </cell>
          <cell r="E77">
            <v>0</v>
          </cell>
          <cell r="F77">
            <v>700000</v>
          </cell>
          <cell r="G77">
            <v>0</v>
          </cell>
          <cell r="H77">
            <v>17690000</v>
          </cell>
          <cell r="I77">
            <v>0</v>
          </cell>
          <cell r="J77">
            <v>16278751.646300003</v>
          </cell>
          <cell r="K77">
            <v>0.05</v>
          </cell>
          <cell r="L77">
            <v>7.9776616941774847E-2</v>
          </cell>
        </row>
        <row r="78">
          <cell r="B78" t="str">
            <v>SANTA FE DM WGN 2.4 6A/T GLS PE</v>
          </cell>
          <cell r="C78" t="str">
            <v>DMW7L661F G GAFX</v>
          </cell>
          <cell r="D78">
            <v>19190000</v>
          </cell>
          <cell r="E78">
            <v>0</v>
          </cell>
          <cell r="F78">
            <v>500000</v>
          </cell>
          <cell r="G78">
            <v>0</v>
          </cell>
          <cell r="H78">
            <v>18690000</v>
          </cell>
          <cell r="I78">
            <v>0</v>
          </cell>
          <cell r="J78">
            <v>17017447.704400003</v>
          </cell>
          <cell r="K78">
            <v>0.05</v>
          </cell>
          <cell r="L78">
            <v>8.948915439272323E-2</v>
          </cell>
        </row>
        <row r="79">
          <cell r="B79" t="str">
            <v>SANTA FE DM WGN 2.4 6A/T 4WD GLS PE</v>
          </cell>
          <cell r="C79" t="str">
            <v>DMW7L661G G GAGP</v>
          </cell>
          <cell r="D79">
            <v>21490000</v>
          </cell>
          <cell r="E79">
            <v>0</v>
          </cell>
          <cell r="F79">
            <v>500000</v>
          </cell>
          <cell r="G79">
            <v>0</v>
          </cell>
          <cell r="H79">
            <v>20990000</v>
          </cell>
          <cell r="I79">
            <v>0</v>
          </cell>
          <cell r="J79">
            <v>19198763.733599998</v>
          </cell>
          <cell r="K79">
            <v>0.05</v>
          </cell>
          <cell r="L79">
            <v>8.5337602020009617E-2</v>
          </cell>
        </row>
        <row r="80">
          <cell r="B80" t="str">
            <v>SANTA FE DM WGN 2.4 6A/T 4WD GLS FULL PE</v>
          </cell>
          <cell r="C80" t="str">
            <v>DMW7L661G G GAPP</v>
          </cell>
          <cell r="D80">
            <v>25390000</v>
          </cell>
          <cell r="E80">
            <v>0</v>
          </cell>
          <cell r="F80">
            <v>650000</v>
          </cell>
          <cell r="G80">
            <v>0</v>
          </cell>
          <cell r="H80">
            <v>24740000</v>
          </cell>
          <cell r="I80">
            <v>0</v>
          </cell>
          <cell r="J80">
            <v>22802345.307500005</v>
          </cell>
          <cell r="K80">
            <v>0.05</v>
          </cell>
          <cell r="L80">
            <v>7.8320723221503449E-2</v>
          </cell>
        </row>
        <row r="81">
          <cell r="B81" t="str">
            <v>SANTA FE DM WGN 2.2 CRDI 6M/T GLS PE</v>
          </cell>
          <cell r="C81" t="str">
            <v>DMW72FC57 G G876</v>
          </cell>
          <cell r="D81">
            <v>20690000</v>
          </cell>
          <cell r="E81">
            <v>0</v>
          </cell>
          <cell r="F81">
            <v>950000</v>
          </cell>
          <cell r="G81">
            <v>0</v>
          </cell>
          <cell r="H81">
            <v>19740000</v>
          </cell>
          <cell r="I81">
            <v>0</v>
          </cell>
          <cell r="J81">
            <v>18570320.818500001</v>
          </cell>
          <cell r="K81">
            <v>0.05</v>
          </cell>
          <cell r="L81">
            <v>5.9254264513677761E-2</v>
          </cell>
        </row>
        <row r="82">
          <cell r="B82" t="str">
            <v>SANTA FE DM WGN 2.2 CRDI 6A/T GLS PE</v>
          </cell>
          <cell r="C82" t="str">
            <v>DMW72FC5F G GAFX</v>
          </cell>
          <cell r="D82">
            <v>21890000</v>
          </cell>
          <cell r="E82">
            <v>0</v>
          </cell>
          <cell r="F82">
            <v>1050000</v>
          </cell>
          <cell r="G82">
            <v>0</v>
          </cell>
          <cell r="H82">
            <v>20840000</v>
          </cell>
          <cell r="I82">
            <v>0</v>
          </cell>
          <cell r="J82">
            <v>19308168.7755</v>
          </cell>
          <cell r="K82">
            <v>0.05</v>
          </cell>
          <cell r="L82">
            <v>7.3504377375239946E-2</v>
          </cell>
        </row>
        <row r="83">
          <cell r="B83" t="str">
            <v>SANTA FE DM WGN 2.2 CRDI 6A/T 4WD GLS PE</v>
          </cell>
          <cell r="C83" t="str">
            <v>DMW72FC5G G GAGP</v>
          </cell>
          <cell r="D83">
            <v>23490000</v>
          </cell>
          <cell r="E83">
            <v>0</v>
          </cell>
          <cell r="F83">
            <v>950000</v>
          </cell>
          <cell r="G83">
            <v>0</v>
          </cell>
          <cell r="H83">
            <v>22540000</v>
          </cell>
          <cell r="I83">
            <v>0</v>
          </cell>
          <cell r="J83">
            <v>21499662.017900001</v>
          </cell>
          <cell r="K83">
            <v>0.05</v>
          </cell>
          <cell r="L83">
            <v>4.615518997781716E-2</v>
          </cell>
        </row>
        <row r="84">
          <cell r="B84" t="str">
            <v>SANTA FE DM WGN 2.2 CRDI 6A/T 4WD GLS FULL PE</v>
          </cell>
          <cell r="C84" t="str">
            <v>DMW72FC5G G GAPS</v>
          </cell>
          <cell r="D84">
            <v>27490000</v>
          </cell>
          <cell r="E84">
            <v>0</v>
          </cell>
          <cell r="F84">
            <v>750000</v>
          </cell>
          <cell r="G84">
            <v>0</v>
          </cell>
          <cell r="H84">
            <v>26740000</v>
          </cell>
          <cell r="I84">
            <v>0</v>
          </cell>
          <cell r="J84">
            <v>25063382.840100005</v>
          </cell>
          <cell r="K84">
            <v>0.05</v>
          </cell>
          <cell r="L84">
            <v>6.2700716525803848E-2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 t="str">
            <v>GRAND SANTA FE NC PE</v>
          </cell>
          <cell r="C86">
            <v>0</v>
          </cell>
          <cell r="D86">
            <v>0</v>
          </cell>
          <cell r="F86">
            <v>0</v>
          </cell>
          <cell r="H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 t="str">
            <v>GRAND SANTA FE NC 3.3 AT VALUE</v>
          </cell>
          <cell r="C87" t="str">
            <v>B8WCJ561F G G880</v>
          </cell>
          <cell r="D87">
            <v>20990000</v>
          </cell>
          <cell r="E87">
            <v>0</v>
          </cell>
          <cell r="F87">
            <v>600000</v>
          </cell>
          <cell r="H87">
            <v>20390000</v>
          </cell>
          <cell r="I87">
            <v>0</v>
          </cell>
          <cell r="J87">
            <v>19671251.079699997</v>
          </cell>
          <cell r="K87">
            <v>0.05</v>
          </cell>
          <cell r="L87">
            <v>3.525006965669461E-2</v>
          </cell>
        </row>
        <row r="88">
          <cell r="B88" t="str">
            <v>GRAND SANTA FE NC 3.3 AT PREMIUM</v>
          </cell>
          <cell r="C88" t="str">
            <v>B8WCJ561F G G881</v>
          </cell>
          <cell r="D88">
            <v>22990000</v>
          </cell>
          <cell r="E88">
            <v>0</v>
          </cell>
          <cell r="F88">
            <v>600000</v>
          </cell>
          <cell r="H88">
            <v>22390000</v>
          </cell>
          <cell r="I88">
            <v>0</v>
          </cell>
          <cell r="J88">
            <v>21367453.2797</v>
          </cell>
          <cell r="K88">
            <v>0.05</v>
          </cell>
          <cell r="L88">
            <v>4.5669795457793663E-2</v>
          </cell>
        </row>
        <row r="89">
          <cell r="B89" t="str">
            <v>GRAND SANTA FE NC 5DR 2.2 CRDI 6A/T 4WD GLS FULL PE NAV</v>
          </cell>
          <cell r="C89" t="str">
            <v>B8WC2FC5G G G558</v>
          </cell>
          <cell r="D89">
            <v>32490000</v>
          </cell>
          <cell r="E89">
            <v>0</v>
          </cell>
          <cell r="F89">
            <v>900000</v>
          </cell>
          <cell r="H89">
            <v>31590000</v>
          </cell>
          <cell r="I89">
            <v>0</v>
          </cell>
          <cell r="J89">
            <v>28431000</v>
          </cell>
          <cell r="K89">
            <v>0.05</v>
          </cell>
          <cell r="L89">
            <v>0.1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H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 t="str">
            <v>MINIBUS H1 A2</v>
          </cell>
          <cell r="C91">
            <v>0</v>
          </cell>
          <cell r="D91">
            <v>0</v>
          </cell>
          <cell r="F91">
            <v>0</v>
          </cell>
          <cell r="H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 t="str">
            <v>NEW H-1 MB 2.5 CRDI AT GLS AC 2AB LL ABS</v>
          </cell>
          <cell r="C92" t="str">
            <v>GDB96B85D G GJV8</v>
          </cell>
          <cell r="D92">
            <v>24502100</v>
          </cell>
          <cell r="E92">
            <v>0</v>
          </cell>
          <cell r="F92">
            <v>0</v>
          </cell>
          <cell r="H92">
            <v>24502100</v>
          </cell>
          <cell r="I92">
            <v>0</v>
          </cell>
          <cell r="J92">
            <v>22051890</v>
          </cell>
          <cell r="K92">
            <v>0.05</v>
          </cell>
          <cell r="L92">
            <v>0.1</v>
          </cell>
        </row>
        <row r="94">
          <cell r="B94" t="str">
            <v>AZERA IG</v>
          </cell>
          <cell r="C94">
            <v>0</v>
          </cell>
          <cell r="D94">
            <v>0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 t="str">
            <v>AZERA IG 3.0 AT PREMIUM</v>
          </cell>
          <cell r="C95" t="str">
            <v>G8S4J7A1J D D172</v>
          </cell>
          <cell r="D95">
            <v>20790000</v>
          </cell>
          <cell r="E95">
            <v>0</v>
          </cell>
          <cell r="F95">
            <v>400000</v>
          </cell>
          <cell r="H95">
            <v>20390000</v>
          </cell>
          <cell r="I95">
            <v>0</v>
          </cell>
          <cell r="J95">
            <v>18665924.418899998</v>
          </cell>
          <cell r="K95">
            <v>0.05</v>
          </cell>
          <cell r="L95">
            <v>8.4554957385973614E-2</v>
          </cell>
        </row>
        <row r="96">
          <cell r="B96" t="str">
            <v>AZERA IG 3.0 AT LIMITED</v>
          </cell>
          <cell r="C96" t="str">
            <v>G8S4J7A1J G G221</v>
          </cell>
          <cell r="D96">
            <v>25990000</v>
          </cell>
          <cell r="E96">
            <v>0</v>
          </cell>
          <cell r="F96">
            <v>600000</v>
          </cell>
          <cell r="H96">
            <v>25390000</v>
          </cell>
          <cell r="I96">
            <v>0</v>
          </cell>
          <cell r="J96">
            <v>22851000</v>
          </cell>
          <cell r="K96">
            <v>0.05</v>
          </cell>
          <cell r="L96">
            <v>0.1</v>
          </cell>
        </row>
        <row r="98">
          <cell r="B98" t="str">
            <v>IONIQ</v>
          </cell>
          <cell r="C98">
            <v>0</v>
          </cell>
          <cell r="D98">
            <v>0</v>
          </cell>
          <cell r="F98">
            <v>0</v>
          </cell>
          <cell r="H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 t="str">
            <v>IONIQ HEV 1.6 DCT GLS</v>
          </cell>
          <cell r="C99" t="str">
            <v>G2S6K6A1TEV1 G GA95</v>
          </cell>
          <cell r="D99">
            <v>18490000</v>
          </cell>
          <cell r="E99">
            <v>0</v>
          </cell>
          <cell r="F99">
            <v>0</v>
          </cell>
          <cell r="H99">
            <v>18490000</v>
          </cell>
          <cell r="I99">
            <v>0</v>
          </cell>
          <cell r="J99">
            <v>16641000</v>
          </cell>
          <cell r="K99">
            <v>0.05</v>
          </cell>
          <cell r="L99">
            <v>0.1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Y96"/>
  <sheetViews>
    <sheetView showGridLines="0" tabSelected="1" zoomScale="90" zoomScaleNormal="90" workbookViewId="0">
      <pane xSplit="2" ySplit="6" topLeftCell="C7" activePane="bottomRight" state="frozen"/>
      <selection activeCell="B6" sqref="B6"/>
      <selection pane="topRight" activeCell="B6" sqref="B6"/>
      <selection pane="bottomLeft" activeCell="B6" sqref="B6"/>
      <selection pane="bottomRight" activeCell="AA6" sqref="AA6"/>
    </sheetView>
  </sheetViews>
  <sheetFormatPr baseColWidth="10" defaultColWidth="14.7109375" defaultRowHeight="13.5"/>
  <cols>
    <col min="1" max="1" width="3.5703125" style="37" customWidth="1"/>
    <col min="2" max="2" width="46.42578125" style="37" customWidth="1"/>
    <col min="3" max="3" width="8.7109375" style="7" customWidth="1"/>
    <col min="4" max="4" width="8.7109375" style="53" customWidth="1"/>
    <col min="5" max="7" width="8.7109375" style="54" customWidth="1"/>
    <col min="8" max="12" width="8.7109375" style="39" customWidth="1"/>
    <col min="13" max="13" width="8.7109375" style="18" customWidth="1"/>
    <col min="14" max="14" width="8.7109375" style="19" customWidth="1"/>
    <col min="15" max="15" width="14.28515625" style="39" customWidth="1"/>
    <col min="16" max="16" width="8.7109375" style="39" customWidth="1"/>
    <col min="17" max="23" width="8.7109375" style="19" customWidth="1"/>
    <col min="24" max="24" width="15.28515625" style="19" customWidth="1"/>
    <col min="25" max="25" width="17.42578125" style="21" customWidth="1"/>
    <col min="26" max="16384" width="14.7109375" style="21"/>
  </cols>
  <sheetData>
    <row r="1" spans="1:25" s="2" customFormat="1" ht="52.5" customHeight="1">
      <c r="A1" s="1"/>
      <c r="B1" s="1"/>
      <c r="C1" s="1"/>
      <c r="D1" s="1"/>
      <c r="G1" s="3"/>
      <c r="H1" s="3"/>
      <c r="I1" s="2" t="s">
        <v>301</v>
      </c>
      <c r="K1" s="3"/>
      <c r="L1" s="3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5" s="5" customFormat="1" ht="21.75" customHeight="1">
      <c r="A2" s="4"/>
      <c r="B2" s="4"/>
      <c r="C2" s="4"/>
      <c r="D2" s="4"/>
      <c r="E2" s="4"/>
      <c r="H2" s="4"/>
      <c r="J2" s="6" t="s">
        <v>332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5" s="5" customFormat="1" ht="6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5" s="5" customFormat="1" ht="6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5" s="5" customFormat="1" ht="13.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5" s="13" customFormat="1" ht="87" customHeight="1">
      <c r="A6" s="7"/>
      <c r="B6" s="8" t="s">
        <v>0</v>
      </c>
      <c r="C6" s="9" t="s">
        <v>1</v>
      </c>
      <c r="D6" s="9" t="s">
        <v>2</v>
      </c>
      <c r="E6" s="10" t="s">
        <v>3</v>
      </c>
      <c r="F6" s="9" t="s">
        <v>4</v>
      </c>
      <c r="G6" s="9" t="s">
        <v>5</v>
      </c>
      <c r="H6" s="9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9" t="s">
        <v>11</v>
      </c>
      <c r="N6" s="9" t="s">
        <v>12</v>
      </c>
      <c r="O6" s="9" t="s">
        <v>13</v>
      </c>
      <c r="P6" s="9" t="s">
        <v>14</v>
      </c>
      <c r="Q6" s="9" t="s">
        <v>15</v>
      </c>
      <c r="R6" s="9" t="s">
        <v>16</v>
      </c>
      <c r="S6" s="9" t="s">
        <v>17</v>
      </c>
      <c r="T6" s="9" t="s">
        <v>18</v>
      </c>
      <c r="U6" s="9" t="s">
        <v>19</v>
      </c>
      <c r="V6" s="9" t="s">
        <v>20</v>
      </c>
      <c r="W6" s="11" t="s">
        <v>21</v>
      </c>
      <c r="X6" s="12" t="s">
        <v>329</v>
      </c>
      <c r="Y6" s="12" t="s">
        <v>328</v>
      </c>
    </row>
    <row r="7" spans="1:25" ht="6" customHeight="1">
      <c r="A7" s="4"/>
      <c r="B7" s="14"/>
      <c r="C7" s="15"/>
      <c r="D7" s="16"/>
      <c r="E7" s="16"/>
      <c r="F7" s="16"/>
      <c r="G7" s="17"/>
      <c r="H7" s="17"/>
      <c r="I7" s="17"/>
      <c r="J7" s="17"/>
      <c r="K7" s="17"/>
      <c r="L7" s="18"/>
      <c r="M7" s="19"/>
      <c r="N7" s="17"/>
      <c r="O7" s="17"/>
      <c r="P7" s="17"/>
      <c r="Q7" s="17"/>
      <c r="X7" s="20"/>
      <c r="Y7" s="20"/>
    </row>
    <row r="8" spans="1:25" ht="6" customHeight="1">
      <c r="A8" s="4"/>
      <c r="B8" s="14"/>
      <c r="C8" s="15"/>
      <c r="D8" s="16"/>
      <c r="E8" s="16"/>
      <c r="F8" s="16"/>
      <c r="G8" s="17"/>
      <c r="H8" s="17"/>
      <c r="I8" s="17"/>
      <c r="J8" s="17"/>
      <c r="K8" s="17"/>
      <c r="L8" s="18"/>
      <c r="M8" s="19"/>
      <c r="N8" s="17"/>
      <c r="O8" s="17"/>
      <c r="P8" s="17"/>
      <c r="Q8" s="17"/>
      <c r="X8" s="20"/>
      <c r="Y8" s="20"/>
    </row>
    <row r="9" spans="1:25" s="13" customFormat="1" ht="24.75" customHeight="1">
      <c r="A9" s="7"/>
      <c r="B9" s="8" t="s">
        <v>22</v>
      </c>
      <c r="C9" s="22"/>
      <c r="D9" s="22"/>
      <c r="E9" s="23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4"/>
      <c r="X9" s="12" t="s">
        <v>329</v>
      </c>
      <c r="Y9" s="12" t="s">
        <v>328</v>
      </c>
    </row>
    <row r="10" spans="1:25" s="32" customFormat="1" ht="15" customHeight="1">
      <c r="A10" s="25">
        <v>1</v>
      </c>
      <c r="B10" s="25" t="s">
        <v>38</v>
      </c>
      <c r="C10" s="26" t="s">
        <v>136</v>
      </c>
      <c r="D10" s="27" t="s">
        <v>137</v>
      </c>
      <c r="E10" s="28">
        <v>1000</v>
      </c>
      <c r="F10" s="27">
        <v>65</v>
      </c>
      <c r="G10" s="27">
        <v>2</v>
      </c>
      <c r="H10" s="27"/>
      <c r="I10" s="27" t="s">
        <v>138</v>
      </c>
      <c r="J10" s="27"/>
      <c r="K10" s="27" t="s">
        <v>138</v>
      </c>
      <c r="L10" s="27"/>
      <c r="M10" s="27"/>
      <c r="N10" s="29"/>
      <c r="O10" s="27"/>
      <c r="P10" s="30" t="s">
        <v>139</v>
      </c>
      <c r="Q10" s="29"/>
      <c r="R10" s="27"/>
      <c r="S10" s="30"/>
      <c r="T10" s="27" t="s">
        <v>140</v>
      </c>
      <c r="U10" s="27"/>
      <c r="V10" s="27"/>
      <c r="W10" s="27"/>
      <c r="X10" s="80">
        <f>VLOOKUP(B10,'Bonos BV LPF 03-18'!$B$7:$J$89,9,0)</f>
        <v>5519300</v>
      </c>
      <c r="Y10" s="31">
        <v>6690000</v>
      </c>
    </row>
    <row r="11" spans="1:25" s="32" customFormat="1" ht="15" customHeight="1">
      <c r="A11" s="25">
        <v>2</v>
      </c>
      <c r="B11" s="25" t="s">
        <v>39</v>
      </c>
      <c r="C11" s="26" t="s">
        <v>136</v>
      </c>
      <c r="D11" s="27" t="s">
        <v>137</v>
      </c>
      <c r="E11" s="28">
        <v>1000</v>
      </c>
      <c r="F11" s="27">
        <v>65</v>
      </c>
      <c r="G11" s="27">
        <v>2</v>
      </c>
      <c r="H11" s="27"/>
      <c r="I11" s="27" t="s">
        <v>138</v>
      </c>
      <c r="J11" s="27"/>
      <c r="K11" s="27" t="s">
        <v>138</v>
      </c>
      <c r="L11" s="27"/>
      <c r="M11" s="27"/>
      <c r="N11" s="29"/>
      <c r="O11" s="27"/>
      <c r="P11" s="30" t="s">
        <v>139</v>
      </c>
      <c r="Q11" s="29" t="s">
        <v>138</v>
      </c>
      <c r="R11" s="27"/>
      <c r="S11" s="30"/>
      <c r="T11" s="27" t="s">
        <v>140</v>
      </c>
      <c r="U11" s="27"/>
      <c r="V11" s="27"/>
      <c r="W11" s="27"/>
      <c r="X11" s="80">
        <f>VLOOKUP(B11,'Bonos BV LPF 03-18'!$B$7:$J$89,9,0)</f>
        <v>5616300</v>
      </c>
      <c r="Y11" s="31">
        <v>7590000</v>
      </c>
    </row>
    <row r="12" spans="1:25" s="32" customFormat="1" ht="15" customHeight="1">
      <c r="A12" s="25">
        <v>3</v>
      </c>
      <c r="B12" s="25" t="s">
        <v>40</v>
      </c>
      <c r="C12" s="26" t="s">
        <v>136</v>
      </c>
      <c r="D12" s="27" t="s">
        <v>137</v>
      </c>
      <c r="E12" s="28">
        <v>1200</v>
      </c>
      <c r="F12" s="27">
        <v>86</v>
      </c>
      <c r="G12" s="27">
        <v>2</v>
      </c>
      <c r="H12" s="27"/>
      <c r="I12" s="27" t="s">
        <v>138</v>
      </c>
      <c r="J12" s="27" t="s">
        <v>141</v>
      </c>
      <c r="K12" s="27" t="s">
        <v>138</v>
      </c>
      <c r="L12" s="27"/>
      <c r="M12" s="27"/>
      <c r="N12" s="29"/>
      <c r="O12" s="27"/>
      <c r="P12" s="30" t="s">
        <v>139</v>
      </c>
      <c r="Q12" s="29" t="s">
        <v>138</v>
      </c>
      <c r="R12" s="27"/>
      <c r="S12" s="30" t="s">
        <v>142</v>
      </c>
      <c r="T12" s="27" t="s">
        <v>140</v>
      </c>
      <c r="U12" s="27"/>
      <c r="V12" s="27"/>
      <c r="W12" s="27"/>
      <c r="X12" s="80">
        <f>VLOOKUP(B12,'Bonos BV LPF 03-18'!$B$7:$J$89,9,0)</f>
        <v>6392300</v>
      </c>
      <c r="Y12" s="31">
        <v>8290000</v>
      </c>
    </row>
    <row r="13" spans="1:25" s="32" customFormat="1" ht="15" customHeight="1">
      <c r="A13" s="25">
        <v>4</v>
      </c>
      <c r="B13" s="25" t="s">
        <v>167</v>
      </c>
      <c r="C13" s="26" t="s">
        <v>136</v>
      </c>
      <c r="D13" s="27" t="s">
        <v>137</v>
      </c>
      <c r="E13" s="28">
        <v>1200</v>
      </c>
      <c r="F13" s="27">
        <v>86</v>
      </c>
      <c r="G13" s="27">
        <v>2</v>
      </c>
      <c r="H13" s="27" t="s">
        <v>138</v>
      </c>
      <c r="I13" s="27" t="s">
        <v>138</v>
      </c>
      <c r="J13" s="27" t="s">
        <v>141</v>
      </c>
      <c r="K13" s="27" t="s">
        <v>138</v>
      </c>
      <c r="L13" s="27"/>
      <c r="M13" s="27"/>
      <c r="N13" s="29"/>
      <c r="O13" s="27"/>
      <c r="P13" s="30" t="s">
        <v>139</v>
      </c>
      <c r="Q13" s="29" t="s">
        <v>138</v>
      </c>
      <c r="R13" s="27"/>
      <c r="S13" s="30" t="s">
        <v>142</v>
      </c>
      <c r="T13" s="27" t="s">
        <v>140</v>
      </c>
      <c r="U13" s="27"/>
      <c r="V13" s="27"/>
      <c r="W13" s="27"/>
      <c r="X13" s="80">
        <f>VLOOKUP(B13,'Bonos BV LPF 03-18'!$B$7:$J$89,9,0)</f>
        <v>6683300</v>
      </c>
      <c r="Y13" s="31">
        <v>8490000</v>
      </c>
    </row>
    <row r="14" spans="1:25" s="32" customFormat="1" ht="15" customHeight="1">
      <c r="A14" s="25">
        <v>5</v>
      </c>
      <c r="B14" s="25" t="s">
        <v>41</v>
      </c>
      <c r="C14" s="26" t="s">
        <v>136</v>
      </c>
      <c r="D14" s="29" t="s">
        <v>143</v>
      </c>
      <c r="E14" s="33">
        <v>1200</v>
      </c>
      <c r="F14" s="29">
        <v>86</v>
      </c>
      <c r="G14" s="29">
        <v>2</v>
      </c>
      <c r="H14" s="29" t="s">
        <v>138</v>
      </c>
      <c r="I14" s="29" t="s">
        <v>138</v>
      </c>
      <c r="J14" s="29" t="s">
        <v>141</v>
      </c>
      <c r="K14" s="29" t="s">
        <v>138</v>
      </c>
      <c r="L14" s="29"/>
      <c r="M14" s="29"/>
      <c r="N14" s="29"/>
      <c r="O14" s="29"/>
      <c r="P14" s="29" t="s">
        <v>139</v>
      </c>
      <c r="Q14" s="29" t="s">
        <v>138</v>
      </c>
      <c r="R14" s="29" t="s">
        <v>138</v>
      </c>
      <c r="S14" s="30" t="s">
        <v>142</v>
      </c>
      <c r="T14" s="29" t="s">
        <v>140</v>
      </c>
      <c r="U14" s="29"/>
      <c r="V14" s="29"/>
      <c r="W14" s="29"/>
      <c r="X14" s="80">
        <f>VLOOKUP(B14,'Bonos BV LPF 03-18'!$B$7:$J$89,9,0)</f>
        <v>7911000</v>
      </c>
      <c r="Y14" s="31">
        <v>8990000</v>
      </c>
    </row>
    <row r="15" spans="1:25" ht="6" customHeight="1">
      <c r="A15" s="4"/>
      <c r="B15" s="114"/>
      <c r="C15" s="115"/>
      <c r="D15" s="36"/>
      <c r="E15" s="44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116"/>
      <c r="Y15" s="116"/>
    </row>
    <row r="16" spans="1:25" s="13" customFormat="1" ht="24" customHeight="1">
      <c r="A16" s="7"/>
      <c r="B16" s="8" t="s">
        <v>23</v>
      </c>
      <c r="C16" s="22"/>
      <c r="D16" s="22"/>
      <c r="E16" s="23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4"/>
      <c r="X16" s="12" t="s">
        <v>329</v>
      </c>
      <c r="Y16" s="12" t="s">
        <v>328</v>
      </c>
    </row>
    <row r="17" spans="1:25" s="32" customFormat="1" ht="15" customHeight="1">
      <c r="A17" s="25">
        <v>6</v>
      </c>
      <c r="B17" s="25" t="s">
        <v>67</v>
      </c>
      <c r="C17" s="26" t="s">
        <v>144</v>
      </c>
      <c r="D17" s="27" t="s">
        <v>137</v>
      </c>
      <c r="E17" s="28">
        <v>1200</v>
      </c>
      <c r="F17" s="27">
        <v>86</v>
      </c>
      <c r="G17" s="27">
        <v>2</v>
      </c>
      <c r="H17" s="27"/>
      <c r="I17" s="27" t="s">
        <v>138</v>
      </c>
      <c r="J17" s="27"/>
      <c r="K17" s="27"/>
      <c r="L17" s="27"/>
      <c r="M17" s="27"/>
      <c r="N17" s="29"/>
      <c r="O17" s="27"/>
      <c r="P17" s="30" t="s">
        <v>139</v>
      </c>
      <c r="Q17" s="29"/>
      <c r="R17" s="27"/>
      <c r="S17" s="30"/>
      <c r="T17" s="27" t="s">
        <v>140</v>
      </c>
      <c r="U17" s="27"/>
      <c r="V17" s="27"/>
      <c r="W17" s="27"/>
      <c r="X17" s="80">
        <f>VLOOKUP(B17,'Bonos BV LPF 03-18'!$B$7:$J$89,9,0)</f>
        <v>6344658.0738200005</v>
      </c>
      <c r="Y17" s="31">
        <v>7290000</v>
      </c>
    </row>
    <row r="18" spans="1:25" s="32" customFormat="1" ht="15" customHeight="1">
      <c r="A18" s="25">
        <v>7</v>
      </c>
      <c r="B18" s="25" t="s">
        <v>68</v>
      </c>
      <c r="C18" s="26" t="s">
        <v>144</v>
      </c>
      <c r="D18" s="27" t="s">
        <v>137</v>
      </c>
      <c r="E18" s="28">
        <v>1200</v>
      </c>
      <c r="F18" s="27">
        <v>86</v>
      </c>
      <c r="G18" s="27">
        <v>2</v>
      </c>
      <c r="H18" s="27"/>
      <c r="I18" s="27" t="s">
        <v>138</v>
      </c>
      <c r="J18" s="27" t="s">
        <v>141</v>
      </c>
      <c r="K18" s="27" t="s">
        <v>138</v>
      </c>
      <c r="L18" s="27"/>
      <c r="M18" s="27" t="s">
        <v>138</v>
      </c>
      <c r="N18" s="29"/>
      <c r="O18" s="27"/>
      <c r="P18" s="30" t="s">
        <v>139</v>
      </c>
      <c r="Q18" s="29" t="s">
        <v>138</v>
      </c>
      <c r="R18" s="27"/>
      <c r="S18" s="30"/>
      <c r="T18" s="27" t="s">
        <v>140</v>
      </c>
      <c r="U18" s="27"/>
      <c r="V18" s="27"/>
      <c r="W18" s="27"/>
      <c r="X18" s="80">
        <f>VLOOKUP(B18,'Bonos BV LPF 03-18'!$B$7:$J$89,9,0)</f>
        <v>6586300</v>
      </c>
      <c r="Y18" s="31">
        <v>7490000</v>
      </c>
    </row>
    <row r="19" spans="1:25" s="32" customFormat="1" ht="15" customHeight="1">
      <c r="A19" s="25">
        <v>8</v>
      </c>
      <c r="B19" s="25" t="s">
        <v>69</v>
      </c>
      <c r="C19" s="26" t="s">
        <v>144</v>
      </c>
      <c r="D19" s="27" t="s">
        <v>137</v>
      </c>
      <c r="E19" s="28">
        <v>1200</v>
      </c>
      <c r="F19" s="27">
        <v>86</v>
      </c>
      <c r="G19" s="27">
        <v>2</v>
      </c>
      <c r="H19" s="27" t="s">
        <v>138</v>
      </c>
      <c r="I19" s="27" t="s">
        <v>138</v>
      </c>
      <c r="J19" s="27" t="s">
        <v>141</v>
      </c>
      <c r="K19" s="27" t="s">
        <v>138</v>
      </c>
      <c r="L19" s="27"/>
      <c r="M19" s="27" t="s">
        <v>138</v>
      </c>
      <c r="N19" s="29"/>
      <c r="O19" s="27"/>
      <c r="P19" s="30" t="s">
        <v>139</v>
      </c>
      <c r="Q19" s="29" t="s">
        <v>138</v>
      </c>
      <c r="R19" s="27"/>
      <c r="S19" s="30" t="s">
        <v>142</v>
      </c>
      <c r="T19" s="27" t="s">
        <v>140</v>
      </c>
      <c r="U19" s="27"/>
      <c r="V19" s="27"/>
      <c r="W19" s="27"/>
      <c r="X19" s="80">
        <f>VLOOKUP(B19,'Bonos BV LPF 03-18'!$B$7:$J$89,9,0)</f>
        <v>7071300</v>
      </c>
      <c r="Y19" s="31">
        <v>8090000</v>
      </c>
    </row>
    <row r="20" spans="1:25" s="32" customFormat="1" ht="15" customHeight="1">
      <c r="A20" s="25">
        <v>9</v>
      </c>
      <c r="B20" s="25" t="s">
        <v>70</v>
      </c>
      <c r="C20" s="26" t="s">
        <v>144</v>
      </c>
      <c r="D20" s="29" t="s">
        <v>137</v>
      </c>
      <c r="E20" s="33">
        <v>1200</v>
      </c>
      <c r="F20" s="29">
        <v>86</v>
      </c>
      <c r="G20" s="29">
        <v>2</v>
      </c>
      <c r="H20" s="29" t="s">
        <v>138</v>
      </c>
      <c r="I20" s="29" t="s">
        <v>138</v>
      </c>
      <c r="J20" s="29" t="s">
        <v>141</v>
      </c>
      <c r="K20" s="29" t="s">
        <v>138</v>
      </c>
      <c r="L20" s="29"/>
      <c r="M20" s="29" t="s">
        <v>138</v>
      </c>
      <c r="N20" s="29"/>
      <c r="O20" s="29"/>
      <c r="P20" s="29" t="s">
        <v>139</v>
      </c>
      <c r="Q20" s="29" t="s">
        <v>138</v>
      </c>
      <c r="R20" s="29" t="s">
        <v>138</v>
      </c>
      <c r="S20" s="30" t="s">
        <v>142</v>
      </c>
      <c r="T20" s="29" t="s">
        <v>140</v>
      </c>
      <c r="U20" s="29"/>
      <c r="V20" s="29"/>
      <c r="W20" s="29"/>
      <c r="X20" s="80">
        <f>VLOOKUP(B20,'Bonos BV LPF 03-18'!$B$7:$J$89,9,0)</f>
        <v>7459300</v>
      </c>
      <c r="Y20" s="31">
        <v>8490000</v>
      </c>
    </row>
    <row r="21" spans="1:25" ht="6" customHeight="1">
      <c r="A21" s="4"/>
      <c r="B21" s="14"/>
      <c r="C21" s="15"/>
      <c r="D21" s="16"/>
      <c r="E21" s="16"/>
      <c r="F21" s="16"/>
      <c r="G21" s="17"/>
      <c r="H21" s="17"/>
      <c r="I21" s="17"/>
      <c r="J21" s="17"/>
      <c r="K21" s="17"/>
      <c r="L21" s="18"/>
      <c r="M21" s="19"/>
      <c r="N21" s="17"/>
      <c r="O21" s="17"/>
      <c r="P21" s="17"/>
      <c r="Q21" s="17"/>
      <c r="X21" s="20"/>
      <c r="Y21" s="20"/>
    </row>
    <row r="22" spans="1:25" s="13" customFormat="1" ht="21" customHeight="1">
      <c r="A22" s="7"/>
      <c r="B22" s="8" t="s">
        <v>24</v>
      </c>
      <c r="C22" s="22"/>
      <c r="D22" s="22"/>
      <c r="E22" s="23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4"/>
      <c r="X22" s="12" t="s">
        <v>329</v>
      </c>
      <c r="Y22" s="12" t="s">
        <v>328</v>
      </c>
    </row>
    <row r="23" spans="1:25" s="34" customFormat="1" ht="15" customHeight="1">
      <c r="A23" s="25">
        <v>10</v>
      </c>
      <c r="B23" s="25" t="s">
        <v>42</v>
      </c>
      <c r="C23" s="26" t="s">
        <v>136</v>
      </c>
      <c r="D23" s="27" t="s">
        <v>145</v>
      </c>
      <c r="E23" s="28">
        <v>1400</v>
      </c>
      <c r="F23" s="27">
        <v>99</v>
      </c>
      <c r="G23" s="27">
        <v>2</v>
      </c>
      <c r="H23" s="27"/>
      <c r="I23" s="27" t="s">
        <v>138</v>
      </c>
      <c r="J23" s="27"/>
      <c r="K23" s="27" t="s">
        <v>138</v>
      </c>
      <c r="L23" s="27"/>
      <c r="M23" s="27" t="s">
        <v>138</v>
      </c>
      <c r="N23" s="29"/>
      <c r="O23" s="27"/>
      <c r="P23" s="30" t="s">
        <v>139</v>
      </c>
      <c r="Q23" s="29"/>
      <c r="R23" s="27"/>
      <c r="S23" s="30" t="s">
        <v>142</v>
      </c>
      <c r="T23" s="27" t="s">
        <v>140</v>
      </c>
      <c r="U23" s="27"/>
      <c r="V23" s="27"/>
      <c r="W23" s="27"/>
      <c r="X23" s="80">
        <f>VLOOKUP(B23,'Bonos BV LPF 03-18'!$B$7:$J$89,9,0)</f>
        <v>7701800</v>
      </c>
      <c r="Y23" s="31">
        <v>9390000</v>
      </c>
    </row>
    <row r="24" spans="1:25" s="34" customFormat="1" ht="15" customHeight="1">
      <c r="A24" s="25">
        <v>11</v>
      </c>
      <c r="B24" s="25" t="s">
        <v>43</v>
      </c>
      <c r="C24" s="26" t="s">
        <v>136</v>
      </c>
      <c r="D24" s="27" t="s">
        <v>145</v>
      </c>
      <c r="E24" s="28">
        <v>1400</v>
      </c>
      <c r="F24" s="27">
        <v>99</v>
      </c>
      <c r="G24" s="27">
        <v>2</v>
      </c>
      <c r="H24" s="27" t="s">
        <v>138</v>
      </c>
      <c r="I24" s="27" t="s">
        <v>138</v>
      </c>
      <c r="J24" s="27" t="s">
        <v>141</v>
      </c>
      <c r="K24" s="27" t="s">
        <v>138</v>
      </c>
      <c r="L24" s="27"/>
      <c r="M24" s="27" t="s">
        <v>138</v>
      </c>
      <c r="N24" s="29"/>
      <c r="O24" s="27"/>
      <c r="P24" s="30" t="s">
        <v>139</v>
      </c>
      <c r="Q24" s="29" t="s">
        <v>138</v>
      </c>
      <c r="R24" s="27" t="s">
        <v>138</v>
      </c>
      <c r="S24" s="30" t="s">
        <v>142</v>
      </c>
      <c r="T24" s="27" t="s">
        <v>140</v>
      </c>
      <c r="U24" s="27"/>
      <c r="V24" s="27"/>
      <c r="W24" s="27"/>
      <c r="X24" s="80">
        <f>VLOOKUP(B24,'Bonos BV LPF 03-18'!$B$7:$J$89,9,0)</f>
        <v>8661473.3006999996</v>
      </c>
      <c r="Y24" s="31">
        <v>10190000</v>
      </c>
    </row>
    <row r="25" spans="1:25" s="34" customFormat="1" ht="15" customHeight="1">
      <c r="A25" s="25">
        <v>12</v>
      </c>
      <c r="B25" s="25" t="s">
        <v>44</v>
      </c>
      <c r="C25" s="26" t="s">
        <v>136</v>
      </c>
      <c r="D25" s="27" t="s">
        <v>145</v>
      </c>
      <c r="E25" s="28">
        <v>1600</v>
      </c>
      <c r="F25" s="27">
        <v>122</v>
      </c>
      <c r="G25" s="27">
        <v>2</v>
      </c>
      <c r="H25" s="27" t="s">
        <v>138</v>
      </c>
      <c r="I25" s="27" t="s">
        <v>138</v>
      </c>
      <c r="J25" s="27" t="s">
        <v>141</v>
      </c>
      <c r="K25" s="27" t="s">
        <v>138</v>
      </c>
      <c r="L25" s="27"/>
      <c r="M25" s="27" t="s">
        <v>138</v>
      </c>
      <c r="N25" s="29"/>
      <c r="O25" s="27"/>
      <c r="P25" s="30" t="s">
        <v>139</v>
      </c>
      <c r="Q25" s="29" t="s">
        <v>138</v>
      </c>
      <c r="R25" s="27" t="s">
        <v>138</v>
      </c>
      <c r="S25" s="30" t="s">
        <v>142</v>
      </c>
      <c r="T25" s="27" t="s">
        <v>140</v>
      </c>
      <c r="U25" s="27"/>
      <c r="V25" s="27" t="s">
        <v>138</v>
      </c>
      <c r="W25" s="27"/>
      <c r="X25" s="80">
        <f>VLOOKUP(B25,'Bonos BV LPF 03-18'!$B$7:$J$89,9,0)</f>
        <v>9216000</v>
      </c>
      <c r="Y25" s="31">
        <v>10690000</v>
      </c>
    </row>
    <row r="26" spans="1:25" s="32" customFormat="1" ht="15" customHeight="1">
      <c r="A26" s="25">
        <v>13</v>
      </c>
      <c r="B26" s="25" t="s">
        <v>45</v>
      </c>
      <c r="C26" s="26" t="s">
        <v>136</v>
      </c>
      <c r="D26" s="29" t="s">
        <v>143</v>
      </c>
      <c r="E26" s="33">
        <v>1600</v>
      </c>
      <c r="F26" s="29">
        <v>122</v>
      </c>
      <c r="G26" s="29">
        <v>2</v>
      </c>
      <c r="H26" s="29" t="s">
        <v>138</v>
      </c>
      <c r="I26" s="29" t="s">
        <v>138</v>
      </c>
      <c r="J26" s="29" t="s">
        <v>141</v>
      </c>
      <c r="K26" s="29" t="s">
        <v>138</v>
      </c>
      <c r="L26" s="29"/>
      <c r="M26" s="29" t="s">
        <v>138</v>
      </c>
      <c r="N26" s="29"/>
      <c r="O26" s="29"/>
      <c r="P26" s="29" t="s">
        <v>139</v>
      </c>
      <c r="Q26" s="29" t="s">
        <v>138</v>
      </c>
      <c r="R26" s="29" t="s">
        <v>138</v>
      </c>
      <c r="S26" s="30" t="s">
        <v>142</v>
      </c>
      <c r="T26" s="29" t="s">
        <v>140</v>
      </c>
      <c r="U26" s="29"/>
      <c r="V26" s="29" t="s">
        <v>138</v>
      </c>
      <c r="W26" s="29"/>
      <c r="X26" s="80">
        <f>VLOOKUP(B26,'Bonos BV LPF 03-18'!$B$7:$J$89,9,0)</f>
        <v>9645270.5767000001</v>
      </c>
      <c r="Y26" s="31">
        <v>10790000</v>
      </c>
    </row>
    <row r="27" spans="1:25" ht="6" customHeight="1">
      <c r="A27" s="4"/>
      <c r="B27" s="14"/>
      <c r="C27" s="15"/>
      <c r="D27" s="16"/>
      <c r="E27" s="16"/>
      <c r="F27" s="16"/>
      <c r="G27" s="17"/>
      <c r="H27" s="17"/>
      <c r="I27" s="17"/>
      <c r="J27" s="17"/>
      <c r="K27" s="17"/>
      <c r="L27" s="18"/>
      <c r="M27" s="19"/>
      <c r="N27" s="17"/>
      <c r="O27" s="17"/>
      <c r="P27" s="17"/>
      <c r="Q27" s="17"/>
      <c r="X27" s="20"/>
      <c r="Y27" s="20"/>
    </row>
    <row r="28" spans="1:25" s="13" customFormat="1" ht="23.25" customHeight="1">
      <c r="A28" s="7"/>
      <c r="B28" s="8" t="s">
        <v>25</v>
      </c>
      <c r="C28" s="22"/>
      <c r="D28" s="22"/>
      <c r="E28" s="23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4"/>
      <c r="X28" s="12" t="s">
        <v>329</v>
      </c>
      <c r="Y28" s="12" t="s">
        <v>328</v>
      </c>
    </row>
    <row r="29" spans="1:25" s="34" customFormat="1" ht="15" customHeight="1">
      <c r="A29" s="25">
        <v>14</v>
      </c>
      <c r="B29" s="25" t="s">
        <v>46</v>
      </c>
      <c r="C29" s="26" t="s">
        <v>144</v>
      </c>
      <c r="D29" s="27" t="s">
        <v>145</v>
      </c>
      <c r="E29" s="28">
        <v>1400</v>
      </c>
      <c r="F29" s="27">
        <v>99</v>
      </c>
      <c r="G29" s="27">
        <v>2</v>
      </c>
      <c r="H29" s="27"/>
      <c r="I29" s="27" t="s">
        <v>138</v>
      </c>
      <c r="J29" s="27"/>
      <c r="K29" s="27" t="s">
        <v>138</v>
      </c>
      <c r="L29" s="27"/>
      <c r="M29" s="27" t="s">
        <v>138</v>
      </c>
      <c r="N29" s="29"/>
      <c r="O29" s="30"/>
      <c r="P29" s="30" t="s">
        <v>139</v>
      </c>
      <c r="Q29" s="29"/>
      <c r="R29" s="27"/>
      <c r="S29" s="30" t="s">
        <v>142</v>
      </c>
      <c r="T29" s="30" t="s">
        <v>140</v>
      </c>
      <c r="U29" s="30"/>
      <c r="V29" s="30"/>
      <c r="W29" s="30"/>
      <c r="X29" s="80">
        <f>VLOOKUP(B29,'Bonos BV LPF 03-18'!$B$7:$J$89,9,0)</f>
        <v>7750300</v>
      </c>
      <c r="Y29" s="31">
        <v>9390000</v>
      </c>
    </row>
    <row r="30" spans="1:25" s="34" customFormat="1" ht="15" customHeight="1">
      <c r="A30" s="25">
        <v>15</v>
      </c>
      <c r="B30" s="25" t="s">
        <v>47</v>
      </c>
      <c r="C30" s="26" t="s">
        <v>144</v>
      </c>
      <c r="D30" s="27" t="s">
        <v>145</v>
      </c>
      <c r="E30" s="28">
        <v>1400</v>
      </c>
      <c r="F30" s="27">
        <v>99</v>
      </c>
      <c r="G30" s="27">
        <v>2</v>
      </c>
      <c r="H30" s="27"/>
      <c r="I30" s="27" t="s">
        <v>138</v>
      </c>
      <c r="J30" s="27" t="s">
        <v>141</v>
      </c>
      <c r="K30" s="27" t="s">
        <v>138</v>
      </c>
      <c r="L30" s="27"/>
      <c r="M30" s="27" t="s">
        <v>138</v>
      </c>
      <c r="N30" s="29"/>
      <c r="O30" s="30"/>
      <c r="P30" s="30" t="s">
        <v>139</v>
      </c>
      <c r="Q30" s="29" t="s">
        <v>138</v>
      </c>
      <c r="R30" s="27"/>
      <c r="S30" s="30" t="s">
        <v>142</v>
      </c>
      <c r="T30" s="30" t="s">
        <v>140</v>
      </c>
      <c r="U30" s="30"/>
      <c r="V30" s="30"/>
      <c r="W30" s="30"/>
      <c r="X30" s="80">
        <f>VLOOKUP(B30,'Bonos BV LPF 03-18'!$B$7:$J$89,9,0)</f>
        <v>8309511.3441999992</v>
      </c>
      <c r="Y30" s="31">
        <v>9990000</v>
      </c>
    </row>
    <row r="31" spans="1:25" s="34" customFormat="1" ht="15" customHeight="1">
      <c r="A31" s="25">
        <v>16</v>
      </c>
      <c r="B31" s="25" t="s">
        <v>189</v>
      </c>
      <c r="C31" s="26" t="s">
        <v>144</v>
      </c>
      <c r="D31" s="27" t="s">
        <v>145</v>
      </c>
      <c r="E31" s="28">
        <v>1600</v>
      </c>
      <c r="F31" s="27">
        <v>126</v>
      </c>
      <c r="G31" s="27">
        <v>2</v>
      </c>
      <c r="H31" s="27"/>
      <c r="I31" s="27" t="s">
        <v>138</v>
      </c>
      <c r="J31" s="27" t="s">
        <v>141</v>
      </c>
      <c r="K31" s="27" t="s">
        <v>138</v>
      </c>
      <c r="L31" s="27"/>
      <c r="M31" s="27" t="s">
        <v>138</v>
      </c>
      <c r="N31" s="29"/>
      <c r="O31" s="30"/>
      <c r="P31" s="30" t="s">
        <v>139</v>
      </c>
      <c r="Q31" s="29" t="s">
        <v>138</v>
      </c>
      <c r="R31" s="27"/>
      <c r="S31" s="30" t="s">
        <v>142</v>
      </c>
      <c r="T31" s="30" t="s">
        <v>140</v>
      </c>
      <c r="U31" s="30"/>
      <c r="V31" s="30"/>
      <c r="W31" s="30"/>
      <c r="X31" s="80">
        <f>VLOOKUP(B31,'Bonos BV LPF 03-18'!$B$7:$J$89,9,0)</f>
        <v>10071000</v>
      </c>
      <c r="Y31" s="31">
        <v>11490000</v>
      </c>
    </row>
    <row r="32" spans="1:25" s="34" customFormat="1" ht="15" customHeight="1">
      <c r="A32" s="25">
        <v>17</v>
      </c>
      <c r="B32" s="25" t="s">
        <v>48</v>
      </c>
      <c r="C32" s="26" t="s">
        <v>144</v>
      </c>
      <c r="D32" s="27" t="s">
        <v>145</v>
      </c>
      <c r="E32" s="28">
        <v>1400</v>
      </c>
      <c r="F32" s="27">
        <v>99</v>
      </c>
      <c r="G32" s="27">
        <v>2</v>
      </c>
      <c r="H32" s="27" t="s">
        <v>138</v>
      </c>
      <c r="I32" s="27" t="s">
        <v>138</v>
      </c>
      <c r="J32" s="27" t="s">
        <v>141</v>
      </c>
      <c r="K32" s="27" t="s">
        <v>138</v>
      </c>
      <c r="L32" s="27"/>
      <c r="M32" s="27" t="s">
        <v>138</v>
      </c>
      <c r="N32" s="29"/>
      <c r="O32" s="30"/>
      <c r="P32" s="30" t="s">
        <v>139</v>
      </c>
      <c r="Q32" s="29" t="s">
        <v>138</v>
      </c>
      <c r="R32" s="27" t="s">
        <v>138</v>
      </c>
      <c r="S32" s="30" t="s">
        <v>142</v>
      </c>
      <c r="T32" s="30" t="s">
        <v>140</v>
      </c>
      <c r="U32" s="30"/>
      <c r="V32" s="30"/>
      <c r="W32" s="30"/>
      <c r="X32" s="80">
        <f>VLOOKUP(B32,'Bonos BV LPF 03-18'!$B$7:$J$89,9,0)</f>
        <v>8781055.5558000021</v>
      </c>
      <c r="Y32" s="31">
        <v>10290000</v>
      </c>
    </row>
    <row r="33" spans="1:25" s="32" customFormat="1" ht="15" customHeight="1">
      <c r="A33" s="25">
        <v>18</v>
      </c>
      <c r="B33" s="25" t="s">
        <v>49</v>
      </c>
      <c r="C33" s="26" t="s">
        <v>144</v>
      </c>
      <c r="D33" s="29" t="s">
        <v>146</v>
      </c>
      <c r="E33" s="33">
        <v>1400</v>
      </c>
      <c r="F33" s="29">
        <v>99</v>
      </c>
      <c r="G33" s="29">
        <v>2</v>
      </c>
      <c r="H33" s="29" t="s">
        <v>138</v>
      </c>
      <c r="I33" s="29" t="s">
        <v>138</v>
      </c>
      <c r="J33" s="29" t="s">
        <v>141</v>
      </c>
      <c r="K33" s="29" t="s">
        <v>138</v>
      </c>
      <c r="L33" s="29"/>
      <c r="M33" s="29" t="s">
        <v>138</v>
      </c>
      <c r="N33" s="29"/>
      <c r="O33" s="29"/>
      <c r="P33" s="29" t="s">
        <v>139</v>
      </c>
      <c r="Q33" s="29" t="s">
        <v>138</v>
      </c>
      <c r="R33" s="29"/>
      <c r="S33" s="30" t="s">
        <v>142</v>
      </c>
      <c r="T33" s="29" t="s">
        <v>140</v>
      </c>
      <c r="U33" s="29"/>
      <c r="V33" s="29"/>
      <c r="W33" s="29"/>
      <c r="X33" s="80">
        <f>VLOOKUP(B33,'Bonos BV LPF 03-18'!$B$7:$J$89,9,0)</f>
        <v>9154220.0398000013</v>
      </c>
      <c r="Y33" s="31">
        <v>10790000</v>
      </c>
    </row>
    <row r="34" spans="1:25" ht="7.5" customHeight="1">
      <c r="A34" s="114"/>
      <c r="B34" s="114"/>
      <c r="C34" s="115"/>
      <c r="D34" s="71"/>
      <c r="E34" s="139"/>
      <c r="F34" s="71"/>
      <c r="G34" s="71"/>
      <c r="H34" s="71"/>
      <c r="I34" s="71"/>
      <c r="J34" s="71"/>
      <c r="K34" s="71"/>
      <c r="L34" s="71"/>
      <c r="M34" s="71"/>
      <c r="N34" s="36"/>
      <c r="O34" s="36"/>
      <c r="P34" s="36"/>
      <c r="Q34" s="36"/>
      <c r="R34" s="71"/>
      <c r="S34" s="36"/>
      <c r="T34" s="36"/>
      <c r="U34" s="36"/>
      <c r="V34" s="36"/>
      <c r="W34" s="36"/>
      <c r="X34" s="116"/>
      <c r="Y34" s="116"/>
    </row>
    <row r="35" spans="1:25" s="13" customFormat="1" ht="22.5" customHeight="1">
      <c r="A35" s="37"/>
      <c r="B35" s="8" t="s">
        <v>246</v>
      </c>
      <c r="C35" s="22"/>
      <c r="D35" s="22"/>
      <c r="E35" s="23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4"/>
      <c r="X35" s="12" t="s">
        <v>329</v>
      </c>
      <c r="Y35" s="12" t="s">
        <v>328</v>
      </c>
    </row>
    <row r="36" spans="1:25" s="34" customFormat="1" ht="15.75" customHeight="1">
      <c r="A36" s="29">
        <v>19</v>
      </c>
      <c r="B36" s="25" t="s">
        <v>302</v>
      </c>
      <c r="C36" s="26" t="s">
        <v>144</v>
      </c>
      <c r="D36" s="27" t="s">
        <v>145</v>
      </c>
      <c r="E36" s="28">
        <v>1600</v>
      </c>
      <c r="F36" s="27">
        <v>126</v>
      </c>
      <c r="G36" s="27">
        <v>2</v>
      </c>
      <c r="H36" s="27"/>
      <c r="I36" s="27" t="s">
        <v>138</v>
      </c>
      <c r="J36" s="27" t="s">
        <v>141</v>
      </c>
      <c r="K36" s="27" t="s">
        <v>138</v>
      </c>
      <c r="L36" s="27"/>
      <c r="M36" s="27" t="s">
        <v>138</v>
      </c>
      <c r="N36" s="29"/>
      <c r="O36" s="30" t="s">
        <v>216</v>
      </c>
      <c r="P36" s="30" t="s">
        <v>139</v>
      </c>
      <c r="Q36" s="29" t="s">
        <v>138</v>
      </c>
      <c r="R36" s="27" t="s">
        <v>138</v>
      </c>
      <c r="S36" s="30" t="s">
        <v>142</v>
      </c>
      <c r="T36" s="30" t="s">
        <v>148</v>
      </c>
      <c r="U36" s="30"/>
      <c r="V36" s="30"/>
      <c r="W36" s="30"/>
      <c r="X36" s="80">
        <f>VLOOKUP(B36,'Bonos BV LPF 03-18'!$B$7:$J$89,9,0)</f>
        <v>9981300</v>
      </c>
      <c r="Y36" s="31">
        <v>12690000</v>
      </c>
    </row>
    <row r="37" spans="1:25" s="34" customFormat="1" ht="15.75" customHeight="1">
      <c r="A37" s="29">
        <v>20</v>
      </c>
      <c r="B37" s="25" t="s">
        <v>241</v>
      </c>
      <c r="C37" s="26" t="s">
        <v>144</v>
      </c>
      <c r="D37" s="27" t="s">
        <v>145</v>
      </c>
      <c r="E37" s="28">
        <v>1600</v>
      </c>
      <c r="F37" s="27">
        <v>126</v>
      </c>
      <c r="G37" s="27">
        <v>2</v>
      </c>
      <c r="H37" s="27" t="s">
        <v>138</v>
      </c>
      <c r="I37" s="27" t="s">
        <v>138</v>
      </c>
      <c r="J37" s="27" t="s">
        <v>141</v>
      </c>
      <c r="K37" s="27" t="s">
        <v>138</v>
      </c>
      <c r="L37" s="27"/>
      <c r="M37" s="27" t="s">
        <v>138</v>
      </c>
      <c r="N37" s="29"/>
      <c r="O37" s="30" t="s">
        <v>216</v>
      </c>
      <c r="P37" s="30" t="s">
        <v>139</v>
      </c>
      <c r="Q37" s="29" t="s">
        <v>138</v>
      </c>
      <c r="R37" s="27" t="s">
        <v>138</v>
      </c>
      <c r="S37" s="30" t="s">
        <v>142</v>
      </c>
      <c r="T37" s="30" t="s">
        <v>148</v>
      </c>
      <c r="U37" s="30"/>
      <c r="V37" s="30"/>
      <c r="W37" s="30"/>
      <c r="X37" s="80">
        <f>VLOOKUP(B37,'Bonos BV LPF 03-18'!$B$7:$J$89,9,0)</f>
        <v>10844455.556</v>
      </c>
      <c r="Y37" s="31">
        <v>13690000</v>
      </c>
    </row>
    <row r="38" spans="1:25" ht="15.75" customHeight="1">
      <c r="A38" s="29">
        <v>21</v>
      </c>
      <c r="B38" s="25" t="s">
        <v>242</v>
      </c>
      <c r="C38" s="26" t="s">
        <v>144</v>
      </c>
      <c r="D38" s="27" t="s">
        <v>149</v>
      </c>
      <c r="E38" s="28">
        <v>1600</v>
      </c>
      <c r="F38" s="27">
        <v>126</v>
      </c>
      <c r="G38" s="27">
        <v>2</v>
      </c>
      <c r="H38" s="27" t="s">
        <v>138</v>
      </c>
      <c r="I38" s="27" t="s">
        <v>138</v>
      </c>
      <c r="J38" s="27" t="s">
        <v>141</v>
      </c>
      <c r="K38" s="27" t="s">
        <v>138</v>
      </c>
      <c r="L38" s="27"/>
      <c r="M38" s="27" t="s">
        <v>138</v>
      </c>
      <c r="N38" s="29"/>
      <c r="O38" s="30"/>
      <c r="P38" s="30"/>
      <c r="Q38" s="29"/>
      <c r="R38" s="27" t="s">
        <v>138</v>
      </c>
      <c r="S38" s="30" t="s">
        <v>142</v>
      </c>
      <c r="T38" s="30"/>
      <c r="U38" s="30"/>
      <c r="V38" s="30"/>
      <c r="W38" s="30"/>
      <c r="X38" s="80">
        <f>VLOOKUP(B38,'Bonos BV LPF 03-18'!$B$7:$J$89,9,0)</f>
        <v>11131961.828900002</v>
      </c>
      <c r="Y38" s="31">
        <v>13790000</v>
      </c>
    </row>
    <row r="39" spans="1:25" s="51" customFormat="1" ht="15.75" customHeight="1">
      <c r="A39" s="29">
        <v>22</v>
      </c>
      <c r="B39" s="25" t="s">
        <v>243</v>
      </c>
      <c r="C39" s="26" t="s">
        <v>144</v>
      </c>
      <c r="D39" s="27" t="s">
        <v>145</v>
      </c>
      <c r="E39" s="28">
        <v>1600</v>
      </c>
      <c r="F39" s="27">
        <v>126</v>
      </c>
      <c r="G39" s="27">
        <v>2</v>
      </c>
      <c r="H39" s="27" t="s">
        <v>138</v>
      </c>
      <c r="I39" s="27" t="s">
        <v>138</v>
      </c>
      <c r="J39" s="27" t="s">
        <v>141</v>
      </c>
      <c r="K39" s="27" t="s">
        <v>138</v>
      </c>
      <c r="L39" s="27"/>
      <c r="M39" s="27" t="s">
        <v>138</v>
      </c>
      <c r="N39" s="29" t="s">
        <v>138</v>
      </c>
      <c r="O39" s="30" t="s">
        <v>216</v>
      </c>
      <c r="P39" s="30" t="s">
        <v>139</v>
      </c>
      <c r="Q39" s="29" t="s">
        <v>138</v>
      </c>
      <c r="R39" s="27" t="s">
        <v>138</v>
      </c>
      <c r="S39" s="30" t="s">
        <v>148</v>
      </c>
      <c r="T39" s="30" t="s">
        <v>148</v>
      </c>
      <c r="U39" s="30"/>
      <c r="V39" s="30"/>
      <c r="W39" s="30"/>
      <c r="X39" s="80">
        <f>VLOOKUP(B39,'Bonos BV LPF 03-18'!$B$7:$J$89,9,0)</f>
        <v>11506822.515100002</v>
      </c>
      <c r="Y39" s="31">
        <v>14690000</v>
      </c>
    </row>
    <row r="40" spans="1:25" s="51" customFormat="1" ht="15.75" customHeight="1">
      <c r="A40" s="29">
        <v>23</v>
      </c>
      <c r="B40" s="25" t="s">
        <v>244</v>
      </c>
      <c r="C40" s="26" t="s">
        <v>144</v>
      </c>
      <c r="D40" s="27" t="s">
        <v>149</v>
      </c>
      <c r="E40" s="28">
        <v>1600</v>
      </c>
      <c r="F40" s="27">
        <v>126</v>
      </c>
      <c r="G40" s="27">
        <v>2</v>
      </c>
      <c r="H40" s="27" t="s">
        <v>138</v>
      </c>
      <c r="I40" s="27" t="s">
        <v>138</v>
      </c>
      <c r="J40" s="27" t="s">
        <v>141</v>
      </c>
      <c r="K40" s="27" t="s">
        <v>138</v>
      </c>
      <c r="L40" s="27"/>
      <c r="M40" s="27" t="s">
        <v>138</v>
      </c>
      <c r="N40" s="29" t="s">
        <v>138</v>
      </c>
      <c r="O40" s="30" t="s">
        <v>216</v>
      </c>
      <c r="P40" s="30" t="s">
        <v>139</v>
      </c>
      <c r="Q40" s="29" t="s">
        <v>138</v>
      </c>
      <c r="R40" s="27" t="s">
        <v>138</v>
      </c>
      <c r="S40" s="30" t="s">
        <v>148</v>
      </c>
      <c r="T40" s="30" t="s">
        <v>148</v>
      </c>
      <c r="U40" s="30"/>
      <c r="V40" s="30"/>
      <c r="W40" s="30"/>
      <c r="X40" s="80">
        <f>VLOOKUP(B40,'Bonos BV LPF 03-18'!$B$7:$J$89,9,0)</f>
        <v>12234493.258900002</v>
      </c>
      <c r="Y40" s="31">
        <v>15490000</v>
      </c>
    </row>
    <row r="41" spans="1:25" ht="15.75" customHeight="1">
      <c r="A41" s="29">
        <v>24</v>
      </c>
      <c r="B41" s="25" t="s">
        <v>245</v>
      </c>
      <c r="C41" s="26" t="s">
        <v>144</v>
      </c>
      <c r="D41" s="27" t="s">
        <v>149</v>
      </c>
      <c r="E41" s="28">
        <v>1600</v>
      </c>
      <c r="F41" s="27">
        <v>126</v>
      </c>
      <c r="G41" s="27">
        <v>6</v>
      </c>
      <c r="H41" s="27" t="s">
        <v>138</v>
      </c>
      <c r="I41" s="27" t="s">
        <v>138</v>
      </c>
      <c r="J41" s="27" t="s">
        <v>150</v>
      </c>
      <c r="K41" s="27" t="s">
        <v>138</v>
      </c>
      <c r="L41" s="27" t="s">
        <v>138</v>
      </c>
      <c r="M41" s="27" t="s">
        <v>138</v>
      </c>
      <c r="N41" s="29" t="s">
        <v>138</v>
      </c>
      <c r="O41" s="30" t="s">
        <v>216</v>
      </c>
      <c r="P41" s="30" t="s">
        <v>139</v>
      </c>
      <c r="Q41" s="29" t="s">
        <v>138</v>
      </c>
      <c r="R41" s="27" t="s">
        <v>138</v>
      </c>
      <c r="S41" s="30" t="s">
        <v>148</v>
      </c>
      <c r="T41" s="30" t="s">
        <v>148</v>
      </c>
      <c r="U41" s="30"/>
      <c r="V41" s="30"/>
      <c r="W41" s="30"/>
      <c r="X41" s="80">
        <f>VLOOKUP(B41,'Bonos BV LPF 03-18'!$B$7:$J$89,9,0)</f>
        <v>13839100.540099999</v>
      </c>
      <c r="Y41" s="31">
        <v>17790000</v>
      </c>
    </row>
    <row r="42" spans="1:25" ht="9.75" customHeight="1">
      <c r="A42" s="36"/>
      <c r="B42" s="114"/>
      <c r="C42" s="115"/>
      <c r="D42" s="71"/>
      <c r="E42" s="139"/>
      <c r="F42" s="71"/>
      <c r="G42" s="71"/>
      <c r="H42" s="71"/>
      <c r="I42" s="71"/>
      <c r="J42" s="71"/>
      <c r="K42" s="71"/>
      <c r="L42" s="71"/>
      <c r="M42" s="71"/>
      <c r="N42" s="36"/>
      <c r="O42" s="36"/>
      <c r="P42" s="36"/>
      <c r="Q42" s="36"/>
      <c r="R42" s="71"/>
      <c r="S42" s="36"/>
      <c r="T42" s="36"/>
      <c r="U42" s="36"/>
      <c r="V42" s="36"/>
      <c r="W42" s="36"/>
      <c r="X42" s="116"/>
      <c r="Y42" s="116"/>
    </row>
    <row r="43" spans="1:25" ht="24" customHeight="1">
      <c r="A43" s="7"/>
      <c r="B43" s="8" t="s">
        <v>215</v>
      </c>
      <c r="C43" s="22"/>
      <c r="D43" s="22"/>
      <c r="E43" s="23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4"/>
      <c r="X43" s="12" t="s">
        <v>329</v>
      </c>
      <c r="Y43" s="12" t="s">
        <v>328</v>
      </c>
    </row>
    <row r="44" spans="1:25" ht="15.75" customHeight="1">
      <c r="A44" s="25">
        <v>25</v>
      </c>
      <c r="B44" s="25" t="s">
        <v>217</v>
      </c>
      <c r="C44" s="26" t="s">
        <v>136</v>
      </c>
      <c r="D44" s="29" t="s">
        <v>145</v>
      </c>
      <c r="E44" s="33">
        <v>1600</v>
      </c>
      <c r="F44" s="29">
        <v>128</v>
      </c>
      <c r="G44" s="29">
        <v>6</v>
      </c>
      <c r="H44" s="29" t="s">
        <v>138</v>
      </c>
      <c r="I44" s="29" t="s">
        <v>138</v>
      </c>
      <c r="J44" s="29" t="s">
        <v>141</v>
      </c>
      <c r="K44" s="29" t="s">
        <v>138</v>
      </c>
      <c r="L44" s="29" t="s">
        <v>138</v>
      </c>
      <c r="M44" s="29" t="s">
        <v>138</v>
      </c>
      <c r="N44" s="29" t="s">
        <v>138</v>
      </c>
      <c r="O44" s="29" t="s">
        <v>216</v>
      </c>
      <c r="P44" s="29" t="s">
        <v>154</v>
      </c>
      <c r="Q44" s="29" t="s">
        <v>138</v>
      </c>
      <c r="R44" s="27" t="s">
        <v>138</v>
      </c>
      <c r="S44" s="29" t="s">
        <v>148</v>
      </c>
      <c r="T44" s="29" t="s">
        <v>148</v>
      </c>
      <c r="U44" s="29"/>
      <c r="V44" s="29"/>
      <c r="W44" s="29"/>
      <c r="X44" s="80">
        <f>VLOOKUP(B44,'Bonos BV LPF 03-18'!$B$7:$J$89,9,0)</f>
        <v>12260800</v>
      </c>
      <c r="Y44" s="31">
        <v>13790000</v>
      </c>
    </row>
    <row r="45" spans="1:25" ht="15.75" customHeight="1">
      <c r="A45" s="25">
        <v>26</v>
      </c>
      <c r="B45" s="25" t="s">
        <v>218</v>
      </c>
      <c r="C45" s="26" t="s">
        <v>136</v>
      </c>
      <c r="D45" s="29" t="s">
        <v>149</v>
      </c>
      <c r="E45" s="33">
        <v>1600</v>
      </c>
      <c r="F45" s="29">
        <v>128</v>
      </c>
      <c r="G45" s="29">
        <v>6</v>
      </c>
      <c r="H45" s="29" t="s">
        <v>138</v>
      </c>
      <c r="I45" s="29" t="s">
        <v>138</v>
      </c>
      <c r="J45" s="29" t="s">
        <v>150</v>
      </c>
      <c r="K45" s="29" t="s">
        <v>138</v>
      </c>
      <c r="L45" s="29" t="s">
        <v>138</v>
      </c>
      <c r="M45" s="29" t="s">
        <v>138</v>
      </c>
      <c r="N45" s="29" t="s">
        <v>138</v>
      </c>
      <c r="O45" s="29" t="s">
        <v>216</v>
      </c>
      <c r="P45" s="29" t="s">
        <v>154</v>
      </c>
      <c r="Q45" s="29" t="s">
        <v>138</v>
      </c>
      <c r="R45" s="27" t="s">
        <v>138</v>
      </c>
      <c r="S45" s="29" t="s">
        <v>148</v>
      </c>
      <c r="T45" s="29" t="s">
        <v>148</v>
      </c>
      <c r="U45" s="29"/>
      <c r="V45" s="29"/>
      <c r="W45" s="29"/>
      <c r="X45" s="80">
        <f>VLOOKUP(B45,'Bonos BV LPF 03-18'!$B$7:$J$89,9,0)</f>
        <v>13230800</v>
      </c>
      <c r="Y45" s="31">
        <v>14790000</v>
      </c>
    </row>
    <row r="46" spans="1:25" ht="15.75" customHeight="1">
      <c r="A46" s="25">
        <v>27</v>
      </c>
      <c r="B46" s="25" t="s">
        <v>219</v>
      </c>
      <c r="C46" s="26" t="s">
        <v>136</v>
      </c>
      <c r="D46" s="29" t="s">
        <v>149</v>
      </c>
      <c r="E46" s="33">
        <v>2000</v>
      </c>
      <c r="F46" s="29">
        <v>164</v>
      </c>
      <c r="G46" s="29">
        <v>6</v>
      </c>
      <c r="H46" s="29" t="s">
        <v>138</v>
      </c>
      <c r="I46" s="29" t="s">
        <v>138</v>
      </c>
      <c r="J46" s="29" t="s">
        <v>150</v>
      </c>
      <c r="K46" s="29" t="s">
        <v>138</v>
      </c>
      <c r="L46" s="29" t="s">
        <v>138</v>
      </c>
      <c r="M46" s="29" t="s">
        <v>138</v>
      </c>
      <c r="N46" s="29" t="s">
        <v>138</v>
      </c>
      <c r="O46" s="29" t="s">
        <v>216</v>
      </c>
      <c r="P46" s="29" t="s">
        <v>154</v>
      </c>
      <c r="Q46" s="29" t="s">
        <v>138</v>
      </c>
      <c r="R46" s="27" t="s">
        <v>138</v>
      </c>
      <c r="S46" s="29" t="s">
        <v>148</v>
      </c>
      <c r="T46" s="29" t="s">
        <v>148</v>
      </c>
      <c r="U46" s="29"/>
      <c r="V46" s="29" t="s">
        <v>151</v>
      </c>
      <c r="W46" s="29"/>
      <c r="X46" s="80">
        <f>VLOOKUP(B46,'Bonos BV LPF 03-18'!$B$7:$J$89,9,0)</f>
        <v>14867780.153600002</v>
      </c>
      <c r="Y46" s="31">
        <v>16790000</v>
      </c>
    </row>
    <row r="47" spans="1:25" ht="6" customHeight="1">
      <c r="A47" s="4"/>
      <c r="B47" s="14"/>
      <c r="C47" s="15"/>
      <c r="D47" s="16"/>
      <c r="E47" s="16"/>
      <c r="F47" s="16"/>
      <c r="G47" s="17"/>
      <c r="H47" s="17"/>
      <c r="I47" s="17"/>
      <c r="J47" s="17"/>
      <c r="K47" s="17"/>
      <c r="L47" s="18"/>
      <c r="M47" s="19"/>
      <c r="N47" s="17"/>
      <c r="O47" s="17"/>
      <c r="P47" s="17"/>
      <c r="Q47" s="17"/>
      <c r="X47" s="20"/>
      <c r="Y47" s="20"/>
    </row>
    <row r="48" spans="1:25" s="13" customFormat="1" ht="20.25" customHeight="1">
      <c r="A48" s="7"/>
      <c r="B48" s="8" t="s">
        <v>27</v>
      </c>
      <c r="C48" s="22"/>
      <c r="D48" s="22"/>
      <c r="E48" s="23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4"/>
      <c r="X48" s="12" t="s">
        <v>329</v>
      </c>
      <c r="Y48" s="12" t="s">
        <v>328</v>
      </c>
    </row>
    <row r="49" spans="1:25" s="35" customFormat="1" ht="15" customHeight="1">
      <c r="A49" s="25">
        <v>28</v>
      </c>
      <c r="B49" s="25" t="s">
        <v>50</v>
      </c>
      <c r="C49" s="26" t="s">
        <v>28</v>
      </c>
      <c r="D49" s="29" t="s">
        <v>145</v>
      </c>
      <c r="E49" s="33">
        <v>1400</v>
      </c>
      <c r="F49" s="29">
        <v>99</v>
      </c>
      <c r="G49" s="29">
        <v>2</v>
      </c>
      <c r="H49" s="29" t="s">
        <v>138</v>
      </c>
      <c r="I49" s="29" t="s">
        <v>138</v>
      </c>
      <c r="J49" s="29" t="s">
        <v>141</v>
      </c>
      <c r="K49" s="29" t="s">
        <v>138</v>
      </c>
      <c r="L49" s="29"/>
      <c r="M49" s="29" t="s">
        <v>138</v>
      </c>
      <c r="N49" s="29"/>
      <c r="O49" s="29" t="s">
        <v>153</v>
      </c>
      <c r="P49" s="29" t="s">
        <v>154</v>
      </c>
      <c r="Q49" s="29" t="s">
        <v>138</v>
      </c>
      <c r="R49" s="27" t="s">
        <v>138</v>
      </c>
      <c r="S49" s="29" t="s">
        <v>142</v>
      </c>
      <c r="T49" s="29" t="s">
        <v>140</v>
      </c>
      <c r="U49" s="29" t="s">
        <v>138</v>
      </c>
      <c r="V49" s="29"/>
      <c r="W49" s="29"/>
      <c r="X49" s="80">
        <f>VLOOKUP(B49,'Bonos BV LPF 03-18'!$B$7:$J$89,9,0)</f>
        <v>8901000</v>
      </c>
      <c r="Y49" s="31">
        <v>10890000</v>
      </c>
    </row>
    <row r="50" spans="1:25" s="35" customFormat="1" ht="15" customHeight="1">
      <c r="A50" s="25">
        <v>29</v>
      </c>
      <c r="B50" s="25" t="s">
        <v>51</v>
      </c>
      <c r="C50" s="26" t="s">
        <v>28</v>
      </c>
      <c r="D50" s="29" t="s">
        <v>145</v>
      </c>
      <c r="E50" s="33">
        <v>1400</v>
      </c>
      <c r="F50" s="29">
        <v>99</v>
      </c>
      <c r="G50" s="29">
        <v>2</v>
      </c>
      <c r="H50" s="29" t="s">
        <v>138</v>
      </c>
      <c r="I50" s="29" t="s">
        <v>138</v>
      </c>
      <c r="J50" s="29" t="s">
        <v>141</v>
      </c>
      <c r="K50" s="29" t="s">
        <v>138</v>
      </c>
      <c r="L50" s="29"/>
      <c r="M50" s="29" t="s">
        <v>138</v>
      </c>
      <c r="N50" s="29"/>
      <c r="O50" s="29" t="s">
        <v>153</v>
      </c>
      <c r="P50" s="29" t="s">
        <v>154</v>
      </c>
      <c r="Q50" s="29" t="s">
        <v>138</v>
      </c>
      <c r="R50" s="27" t="s">
        <v>138</v>
      </c>
      <c r="S50" s="29" t="s">
        <v>148</v>
      </c>
      <c r="T50" s="29" t="s">
        <v>148</v>
      </c>
      <c r="U50" s="29" t="s">
        <v>138</v>
      </c>
      <c r="V50" s="29"/>
      <c r="W50" s="29"/>
      <c r="X50" s="80">
        <f>VLOOKUP(B50,'Bonos BV LPF 03-18'!$B$7:$J$89,9,0)</f>
        <v>9621000</v>
      </c>
      <c r="Y50" s="31">
        <v>11690000</v>
      </c>
    </row>
    <row r="51" spans="1:25" s="32" customFormat="1" ht="15" customHeight="1">
      <c r="A51" s="25">
        <v>30</v>
      </c>
      <c r="B51" s="25" t="s">
        <v>52</v>
      </c>
      <c r="C51" s="26" t="s">
        <v>28</v>
      </c>
      <c r="D51" s="29" t="s">
        <v>143</v>
      </c>
      <c r="E51" s="33">
        <v>1400</v>
      </c>
      <c r="F51" s="29">
        <v>99</v>
      </c>
      <c r="G51" s="29">
        <v>2</v>
      </c>
      <c r="H51" s="29" t="s">
        <v>138</v>
      </c>
      <c r="I51" s="29" t="s">
        <v>138</v>
      </c>
      <c r="J51" s="29" t="s">
        <v>141</v>
      </c>
      <c r="K51" s="29" t="s">
        <v>138</v>
      </c>
      <c r="L51" s="29"/>
      <c r="M51" s="29" t="s">
        <v>138</v>
      </c>
      <c r="N51" s="29"/>
      <c r="O51" s="29" t="s">
        <v>153</v>
      </c>
      <c r="P51" s="29" t="s">
        <v>154</v>
      </c>
      <c r="Q51" s="29" t="s">
        <v>138</v>
      </c>
      <c r="R51" s="29" t="s">
        <v>138</v>
      </c>
      <c r="S51" s="30" t="s">
        <v>148</v>
      </c>
      <c r="T51" s="29" t="s">
        <v>148</v>
      </c>
      <c r="U51" s="29" t="s">
        <v>138</v>
      </c>
      <c r="V51" s="29"/>
      <c r="W51" s="29"/>
      <c r="X51" s="80">
        <f>VLOOKUP(B51,'Bonos BV LPF 03-18'!$B$7:$J$89,9,0)</f>
        <v>10791000</v>
      </c>
      <c r="Y51" s="31">
        <v>12290000</v>
      </c>
    </row>
    <row r="52" spans="1:25" ht="6" customHeight="1">
      <c r="A52" s="4"/>
      <c r="B52" s="14"/>
      <c r="C52" s="15"/>
      <c r="D52" s="16"/>
      <c r="E52" s="16"/>
      <c r="F52" s="16"/>
      <c r="G52" s="17"/>
      <c r="H52" s="17"/>
      <c r="I52" s="17"/>
      <c r="J52" s="17"/>
      <c r="K52" s="17"/>
      <c r="L52" s="18"/>
      <c r="M52" s="19"/>
      <c r="N52" s="17"/>
      <c r="O52" s="17"/>
      <c r="P52" s="17"/>
      <c r="Q52" s="17"/>
      <c r="X52" s="20"/>
      <c r="Y52" s="20"/>
    </row>
    <row r="53" spans="1:25" s="13" customFormat="1" ht="22.5" customHeight="1">
      <c r="A53" s="7"/>
      <c r="B53" s="8" t="s">
        <v>29</v>
      </c>
      <c r="C53" s="22"/>
      <c r="D53" s="22"/>
      <c r="E53" s="23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4"/>
      <c r="X53" s="12" t="s">
        <v>329</v>
      </c>
      <c r="Y53" s="12" t="s">
        <v>328</v>
      </c>
    </row>
    <row r="54" spans="1:25" s="35" customFormat="1" ht="15" customHeight="1">
      <c r="A54" s="25">
        <v>31</v>
      </c>
      <c r="B54" s="25" t="s">
        <v>53</v>
      </c>
      <c r="C54" s="26" t="s">
        <v>30</v>
      </c>
      <c r="D54" s="29" t="s">
        <v>155</v>
      </c>
      <c r="E54" s="33">
        <v>1600</v>
      </c>
      <c r="F54" s="29">
        <v>121</v>
      </c>
      <c r="G54" s="29">
        <v>2</v>
      </c>
      <c r="H54" s="29"/>
      <c r="I54" s="29" t="s">
        <v>138</v>
      </c>
      <c r="J54" s="29" t="s">
        <v>141</v>
      </c>
      <c r="K54" s="29" t="s">
        <v>156</v>
      </c>
      <c r="L54" s="29"/>
      <c r="M54" s="29" t="s">
        <v>138</v>
      </c>
      <c r="N54" s="29"/>
      <c r="O54" s="29" t="s">
        <v>157</v>
      </c>
      <c r="P54" s="29" t="s">
        <v>154</v>
      </c>
      <c r="Q54" s="29" t="s">
        <v>138</v>
      </c>
      <c r="R54" s="27"/>
      <c r="S54" s="29" t="s">
        <v>142</v>
      </c>
      <c r="T54" s="29" t="s">
        <v>140</v>
      </c>
      <c r="U54" s="29"/>
      <c r="V54" s="29"/>
      <c r="W54" s="29"/>
      <c r="X54" s="80">
        <f>VLOOKUP(B54,'Bonos BV LPF 03-18'!$B$7:$J$89,9,0)</f>
        <v>10231441.215215001</v>
      </c>
      <c r="Y54" s="31">
        <v>12390000</v>
      </c>
    </row>
    <row r="55" spans="1:25" s="35" customFormat="1" ht="15" customHeight="1">
      <c r="A55" s="25">
        <v>32</v>
      </c>
      <c r="B55" s="25" t="s">
        <v>304</v>
      </c>
      <c r="C55" s="26" t="s">
        <v>30</v>
      </c>
      <c r="D55" s="29" t="s">
        <v>155</v>
      </c>
      <c r="E55" s="33">
        <v>1600</v>
      </c>
      <c r="F55" s="29">
        <v>121</v>
      </c>
      <c r="G55" s="29">
        <v>2</v>
      </c>
      <c r="H55" s="29" t="s">
        <v>156</v>
      </c>
      <c r="I55" s="29" t="s">
        <v>138</v>
      </c>
      <c r="J55" s="29" t="s">
        <v>141</v>
      </c>
      <c r="K55" s="29" t="s">
        <v>156</v>
      </c>
      <c r="L55" s="29"/>
      <c r="M55" s="29" t="s">
        <v>138</v>
      </c>
      <c r="N55" s="29"/>
      <c r="O55" s="29" t="s">
        <v>157</v>
      </c>
      <c r="P55" s="29" t="s">
        <v>154</v>
      </c>
      <c r="Q55" s="29" t="s">
        <v>138</v>
      </c>
      <c r="R55" s="27"/>
      <c r="S55" s="29" t="s">
        <v>142</v>
      </c>
      <c r="T55" s="29" t="s">
        <v>140</v>
      </c>
      <c r="U55" s="29"/>
      <c r="V55" s="29"/>
      <c r="W55" s="29"/>
      <c r="X55" s="80">
        <f>VLOOKUP(B55,'Bonos BV LPF 03-18'!$B$7:$J$89,9,0)</f>
        <v>10492490.523873597</v>
      </c>
      <c r="Y55" s="31">
        <v>12390000</v>
      </c>
    </row>
    <row r="56" spans="1:25" s="35" customFormat="1" ht="15" customHeight="1">
      <c r="A56" s="25">
        <v>33</v>
      </c>
      <c r="B56" s="25" t="s">
        <v>54</v>
      </c>
      <c r="C56" s="26" t="s">
        <v>30</v>
      </c>
      <c r="D56" s="29" t="s">
        <v>155</v>
      </c>
      <c r="E56" s="33">
        <v>1600</v>
      </c>
      <c r="F56" s="29">
        <v>121</v>
      </c>
      <c r="G56" s="29">
        <v>2</v>
      </c>
      <c r="H56" s="29" t="s">
        <v>156</v>
      </c>
      <c r="I56" s="29" t="s">
        <v>138</v>
      </c>
      <c r="J56" s="29" t="s">
        <v>141</v>
      </c>
      <c r="K56" s="29" t="s">
        <v>156</v>
      </c>
      <c r="L56" s="29"/>
      <c r="M56" s="29" t="s">
        <v>138</v>
      </c>
      <c r="N56" s="29"/>
      <c r="O56" s="29" t="s">
        <v>157</v>
      </c>
      <c r="P56" s="29" t="s">
        <v>154</v>
      </c>
      <c r="Q56" s="29" t="s">
        <v>138</v>
      </c>
      <c r="R56" s="27" t="s">
        <v>138</v>
      </c>
      <c r="S56" s="29" t="s">
        <v>148</v>
      </c>
      <c r="T56" s="29" t="s">
        <v>148</v>
      </c>
      <c r="U56" s="29" t="s">
        <v>138</v>
      </c>
      <c r="V56" s="29"/>
      <c r="W56" s="29"/>
      <c r="X56" s="80">
        <f>VLOOKUP(B56,'Bonos BV LPF 03-18'!$B$7:$J$89,9,0)</f>
        <v>11485895.0485554</v>
      </c>
      <c r="Y56" s="31">
        <v>13690000</v>
      </c>
    </row>
    <row r="57" spans="1:25" s="32" customFormat="1" ht="15" customHeight="1">
      <c r="A57" s="25">
        <v>34</v>
      </c>
      <c r="B57" s="25" t="s">
        <v>55</v>
      </c>
      <c r="C57" s="26" t="s">
        <v>30</v>
      </c>
      <c r="D57" s="29" t="s">
        <v>158</v>
      </c>
      <c r="E57" s="33">
        <v>1600</v>
      </c>
      <c r="F57" s="29">
        <v>121</v>
      </c>
      <c r="G57" s="29">
        <v>2</v>
      </c>
      <c r="H57" s="29" t="s">
        <v>156</v>
      </c>
      <c r="I57" s="29" t="s">
        <v>138</v>
      </c>
      <c r="J57" s="29" t="s">
        <v>141</v>
      </c>
      <c r="K57" s="29" t="s">
        <v>156</v>
      </c>
      <c r="L57" s="29"/>
      <c r="M57" s="29" t="s">
        <v>138</v>
      </c>
      <c r="N57" s="29"/>
      <c r="O57" s="29" t="s">
        <v>157</v>
      </c>
      <c r="P57" s="29" t="s">
        <v>154</v>
      </c>
      <c r="Q57" s="29" t="s">
        <v>138</v>
      </c>
      <c r="R57" s="29" t="s">
        <v>138</v>
      </c>
      <c r="S57" s="30" t="s">
        <v>148</v>
      </c>
      <c r="T57" s="29" t="s">
        <v>148</v>
      </c>
      <c r="U57" s="29" t="s">
        <v>138</v>
      </c>
      <c r="V57" s="29"/>
      <c r="W57" s="29"/>
      <c r="X57" s="80">
        <f>VLOOKUP(B57,'Bonos BV LPF 03-18'!$B$7:$J$89,9,0)</f>
        <v>12141000</v>
      </c>
      <c r="Y57" s="31">
        <v>14390000</v>
      </c>
    </row>
    <row r="58" spans="1:25" ht="6" customHeight="1">
      <c r="A58" s="4"/>
      <c r="B58" s="14"/>
      <c r="C58" s="15"/>
      <c r="D58" s="16"/>
      <c r="E58" s="16"/>
      <c r="F58" s="16"/>
      <c r="G58" s="17"/>
      <c r="H58" s="17"/>
      <c r="I58" s="17"/>
      <c r="J58" s="17"/>
      <c r="K58" s="17"/>
      <c r="L58" s="18"/>
      <c r="M58" s="19"/>
      <c r="N58" s="17"/>
      <c r="O58" s="17"/>
      <c r="P58" s="17"/>
      <c r="Q58" s="17"/>
      <c r="X58" s="20"/>
      <c r="Y58" s="20"/>
    </row>
    <row r="59" spans="1:25" s="32" customFormat="1" ht="9" customHeight="1">
      <c r="A59" s="114"/>
      <c r="B59" s="114"/>
      <c r="C59" s="115"/>
      <c r="D59" s="36"/>
      <c r="E59" s="44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116"/>
      <c r="Y59" s="116"/>
    </row>
    <row r="60" spans="1:25" s="13" customFormat="1" ht="21" customHeight="1">
      <c r="A60" s="37"/>
      <c r="B60" s="8" t="s">
        <v>247</v>
      </c>
      <c r="C60" s="22"/>
      <c r="D60" s="22"/>
      <c r="E60" s="23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4"/>
      <c r="X60" s="12" t="s">
        <v>329</v>
      </c>
      <c r="Y60" s="12" t="s">
        <v>328</v>
      </c>
    </row>
    <row r="61" spans="1:25" s="35" customFormat="1" ht="15" customHeight="1">
      <c r="A61" s="29">
        <v>38</v>
      </c>
      <c r="B61" s="25" t="s">
        <v>248</v>
      </c>
      <c r="C61" s="26" t="s">
        <v>30</v>
      </c>
      <c r="D61" s="29" t="s">
        <v>159</v>
      </c>
      <c r="E61" s="33">
        <v>2000</v>
      </c>
      <c r="F61" s="29">
        <v>153</v>
      </c>
      <c r="G61" s="29">
        <v>2</v>
      </c>
      <c r="H61" s="29" t="s">
        <v>138</v>
      </c>
      <c r="I61" s="29" t="s">
        <v>138</v>
      </c>
      <c r="J61" s="29" t="s">
        <v>141</v>
      </c>
      <c r="K61" s="29" t="s">
        <v>138</v>
      </c>
      <c r="L61" s="29"/>
      <c r="M61" s="29" t="s">
        <v>138</v>
      </c>
      <c r="N61" s="29"/>
      <c r="O61" s="29" t="s">
        <v>216</v>
      </c>
      <c r="P61" s="29" t="s">
        <v>154</v>
      </c>
      <c r="Q61" s="29"/>
      <c r="R61" s="29" t="s">
        <v>138</v>
      </c>
      <c r="S61" s="29" t="s">
        <v>148</v>
      </c>
      <c r="T61" s="29" t="s">
        <v>140</v>
      </c>
      <c r="U61" s="29" t="s">
        <v>138</v>
      </c>
      <c r="V61" s="29"/>
      <c r="W61" s="29"/>
      <c r="X61" s="80">
        <f>VLOOKUP(B61,'Bonos BV LPF 03-18'!$B$7:$J$89,9,0)</f>
        <v>12858445.387699999</v>
      </c>
      <c r="Y61" s="31">
        <v>14990000</v>
      </c>
    </row>
    <row r="62" spans="1:25" s="35" customFormat="1" ht="15" customHeight="1">
      <c r="A62" s="29">
        <v>39</v>
      </c>
      <c r="B62" s="25" t="s">
        <v>249</v>
      </c>
      <c r="C62" s="26" t="s">
        <v>30</v>
      </c>
      <c r="D62" s="29" t="s">
        <v>161</v>
      </c>
      <c r="E62" s="33">
        <v>2000</v>
      </c>
      <c r="F62" s="29">
        <v>153</v>
      </c>
      <c r="G62" s="29">
        <v>2</v>
      </c>
      <c r="H62" s="29" t="s">
        <v>138</v>
      </c>
      <c r="I62" s="29" t="s">
        <v>138</v>
      </c>
      <c r="J62" s="29" t="s">
        <v>141</v>
      </c>
      <c r="K62" s="29" t="s">
        <v>138</v>
      </c>
      <c r="L62" s="29"/>
      <c r="M62" s="29" t="s">
        <v>138</v>
      </c>
      <c r="N62" s="29"/>
      <c r="O62" s="29" t="s">
        <v>216</v>
      </c>
      <c r="P62" s="29" t="s">
        <v>154</v>
      </c>
      <c r="Q62" s="29"/>
      <c r="R62" s="29" t="s">
        <v>138</v>
      </c>
      <c r="S62" s="29" t="s">
        <v>148</v>
      </c>
      <c r="T62" s="29" t="s">
        <v>140</v>
      </c>
      <c r="U62" s="29" t="s">
        <v>138</v>
      </c>
      <c r="V62" s="29"/>
      <c r="W62" s="29"/>
      <c r="X62" s="80">
        <f>VLOOKUP(B62,'Bonos BV LPF 03-18'!$B$7:$J$89,9,0)</f>
        <v>13341863.014699999</v>
      </c>
      <c r="Y62" s="31">
        <v>15990000</v>
      </c>
    </row>
    <row r="63" spans="1:25" s="35" customFormat="1" ht="15" customHeight="1">
      <c r="A63" s="29">
        <v>40</v>
      </c>
      <c r="B63" s="25" t="s">
        <v>250</v>
      </c>
      <c r="C63" s="26" t="s">
        <v>30</v>
      </c>
      <c r="D63" s="29" t="s">
        <v>159</v>
      </c>
      <c r="E63" s="33">
        <v>2000</v>
      </c>
      <c r="F63" s="29">
        <v>153</v>
      </c>
      <c r="G63" s="29">
        <v>6</v>
      </c>
      <c r="H63" s="29" t="s">
        <v>138</v>
      </c>
      <c r="I63" s="29" t="s">
        <v>138</v>
      </c>
      <c r="J63" s="29" t="s">
        <v>141</v>
      </c>
      <c r="K63" s="29" t="s">
        <v>138</v>
      </c>
      <c r="L63" s="29" t="s">
        <v>138</v>
      </c>
      <c r="M63" s="29" t="s">
        <v>138</v>
      </c>
      <c r="N63" s="29" t="s">
        <v>138</v>
      </c>
      <c r="O63" s="29" t="s">
        <v>216</v>
      </c>
      <c r="P63" s="29" t="s">
        <v>154</v>
      </c>
      <c r="Q63" s="29" t="s">
        <v>138</v>
      </c>
      <c r="R63" s="29" t="s">
        <v>138</v>
      </c>
      <c r="S63" s="29" t="s">
        <v>148</v>
      </c>
      <c r="T63" s="29" t="s">
        <v>148</v>
      </c>
      <c r="U63" s="29" t="s">
        <v>138</v>
      </c>
      <c r="V63" s="29"/>
      <c r="W63" s="29"/>
      <c r="X63" s="80">
        <f>VLOOKUP(B63,'Bonos BV LPF 03-18'!$B$7:$J$89,9,0)</f>
        <v>13922812.268199997</v>
      </c>
      <c r="Y63" s="31">
        <v>16290000</v>
      </c>
    </row>
    <row r="64" spans="1:25" s="35" customFormat="1" ht="15" customHeight="1">
      <c r="A64" s="29">
        <v>41</v>
      </c>
      <c r="B64" s="25" t="s">
        <v>251</v>
      </c>
      <c r="C64" s="26" t="s">
        <v>30</v>
      </c>
      <c r="D64" s="29" t="s">
        <v>252</v>
      </c>
      <c r="E64" s="33">
        <v>2000</v>
      </c>
      <c r="F64" s="29">
        <v>153</v>
      </c>
      <c r="G64" s="29">
        <v>2</v>
      </c>
      <c r="H64" s="29" t="s">
        <v>138</v>
      </c>
      <c r="I64" s="29" t="s">
        <v>138</v>
      </c>
      <c r="J64" s="29" t="s">
        <v>141</v>
      </c>
      <c r="K64" s="29" t="s">
        <v>138</v>
      </c>
      <c r="L64" s="29" t="s">
        <v>138</v>
      </c>
      <c r="M64" s="29" t="s">
        <v>138</v>
      </c>
      <c r="N64" s="29" t="s">
        <v>138</v>
      </c>
      <c r="O64" s="29" t="s">
        <v>216</v>
      </c>
      <c r="P64" s="29" t="s">
        <v>154</v>
      </c>
      <c r="Q64" s="29" t="s">
        <v>138</v>
      </c>
      <c r="R64" s="29" t="s">
        <v>138</v>
      </c>
      <c r="S64" s="29" t="s">
        <v>148</v>
      </c>
      <c r="T64" s="29" t="s">
        <v>148</v>
      </c>
      <c r="U64" s="29" t="s">
        <v>138</v>
      </c>
      <c r="V64" s="29"/>
      <c r="W64" s="29"/>
      <c r="X64" s="80">
        <f>VLOOKUP(B64,'Bonos BV LPF 03-18'!$B$7:$J$89,9,0)</f>
        <v>14435913.433700001</v>
      </c>
      <c r="Y64" s="31">
        <v>16590000</v>
      </c>
    </row>
    <row r="65" spans="1:25" s="35" customFormat="1" ht="15" customHeight="1">
      <c r="A65" s="29">
        <v>42</v>
      </c>
      <c r="B65" s="25" t="s">
        <v>253</v>
      </c>
      <c r="C65" s="26" t="s">
        <v>30</v>
      </c>
      <c r="D65" s="29" t="s">
        <v>161</v>
      </c>
      <c r="E65" s="33">
        <v>2000</v>
      </c>
      <c r="F65" s="29">
        <v>153</v>
      </c>
      <c r="G65" s="29">
        <v>6</v>
      </c>
      <c r="H65" s="29" t="s">
        <v>138</v>
      </c>
      <c r="I65" s="29" t="s">
        <v>138</v>
      </c>
      <c r="J65" s="29" t="s">
        <v>141</v>
      </c>
      <c r="K65" s="29" t="s">
        <v>138</v>
      </c>
      <c r="L65" s="29" t="s">
        <v>138</v>
      </c>
      <c r="M65" s="29" t="s">
        <v>138</v>
      </c>
      <c r="N65" s="29" t="s">
        <v>138</v>
      </c>
      <c r="O65" s="29" t="s">
        <v>216</v>
      </c>
      <c r="P65" s="29" t="s">
        <v>154</v>
      </c>
      <c r="Q65" s="29" t="s">
        <v>138</v>
      </c>
      <c r="R65" s="29" t="s">
        <v>138</v>
      </c>
      <c r="S65" s="29" t="s">
        <v>148</v>
      </c>
      <c r="T65" s="29" t="s">
        <v>148</v>
      </c>
      <c r="U65" s="29" t="s">
        <v>138</v>
      </c>
      <c r="V65" s="29"/>
      <c r="W65" s="29"/>
      <c r="X65" s="80">
        <f>VLOOKUP(B65,'Bonos BV LPF 03-18'!$B$7:$J$89,9,0)</f>
        <v>14616000</v>
      </c>
      <c r="Y65" s="31">
        <v>17390000</v>
      </c>
    </row>
    <row r="66" spans="1:25" s="35" customFormat="1" ht="14.25" customHeight="1">
      <c r="A66" s="29">
        <v>43</v>
      </c>
      <c r="B66" s="25" t="s">
        <v>254</v>
      </c>
      <c r="C66" s="26" t="s">
        <v>30</v>
      </c>
      <c r="D66" s="29" t="s">
        <v>162</v>
      </c>
      <c r="E66" s="33">
        <v>2000</v>
      </c>
      <c r="F66" s="29">
        <v>153</v>
      </c>
      <c r="G66" s="29">
        <v>6</v>
      </c>
      <c r="H66" s="29" t="s">
        <v>138</v>
      </c>
      <c r="I66" s="29" t="s">
        <v>138</v>
      </c>
      <c r="J66" s="29" t="s">
        <v>150</v>
      </c>
      <c r="K66" s="29" t="s">
        <v>138</v>
      </c>
      <c r="L66" s="29" t="s">
        <v>138</v>
      </c>
      <c r="M66" s="29" t="s">
        <v>138</v>
      </c>
      <c r="N66" s="29" t="s">
        <v>138</v>
      </c>
      <c r="O66" s="29" t="s">
        <v>216</v>
      </c>
      <c r="P66" s="29" t="s">
        <v>154</v>
      </c>
      <c r="Q66" s="29" t="s">
        <v>138</v>
      </c>
      <c r="R66" s="29" t="s">
        <v>138</v>
      </c>
      <c r="S66" s="29" t="s">
        <v>148</v>
      </c>
      <c r="T66" s="29" t="s">
        <v>148</v>
      </c>
      <c r="U66" s="29" t="s">
        <v>138</v>
      </c>
      <c r="V66" s="29" t="s">
        <v>151</v>
      </c>
      <c r="W66" s="29"/>
      <c r="X66" s="80">
        <f>VLOOKUP(B66,'Bonos BV LPF 03-18'!$B$7:$J$89,9,0)</f>
        <v>19836000</v>
      </c>
      <c r="Y66" s="31">
        <v>22590000</v>
      </c>
    </row>
    <row r="67" spans="1:25" s="35" customFormat="1" ht="14.25" customHeight="1">
      <c r="A67" s="29">
        <v>44</v>
      </c>
      <c r="B67" s="25" t="s">
        <v>289</v>
      </c>
      <c r="C67" s="26" t="s">
        <v>30</v>
      </c>
      <c r="D67" s="29" t="s">
        <v>159</v>
      </c>
      <c r="E67" s="33">
        <v>2000</v>
      </c>
      <c r="F67" s="29">
        <v>182</v>
      </c>
      <c r="G67" s="29">
        <v>2</v>
      </c>
      <c r="H67" s="29" t="s">
        <v>138</v>
      </c>
      <c r="I67" s="29" t="s">
        <v>138</v>
      </c>
      <c r="J67" s="29" t="s">
        <v>141</v>
      </c>
      <c r="K67" s="29" t="s">
        <v>138</v>
      </c>
      <c r="L67" s="29"/>
      <c r="M67" s="29" t="s">
        <v>138</v>
      </c>
      <c r="N67" s="29"/>
      <c r="O67" s="29" t="s">
        <v>216</v>
      </c>
      <c r="P67" s="29" t="s">
        <v>154</v>
      </c>
      <c r="Q67" s="29"/>
      <c r="R67" s="29" t="s">
        <v>138</v>
      </c>
      <c r="S67" s="29" t="s">
        <v>148</v>
      </c>
      <c r="T67" s="29" t="s">
        <v>140</v>
      </c>
      <c r="U67" s="29" t="s">
        <v>138</v>
      </c>
      <c r="V67" s="29"/>
      <c r="W67" s="29"/>
      <c r="X67" s="149">
        <f>VLOOKUP(B67,'Bonos BV LPF 03-18'!$B$7:$J$89,9,0)</f>
        <v>14616000</v>
      </c>
      <c r="Y67" s="31">
        <v>16990000</v>
      </c>
    </row>
    <row r="68" spans="1:25" s="35" customFormat="1" ht="14.25" customHeight="1">
      <c r="A68" s="29">
        <v>45</v>
      </c>
      <c r="B68" s="25" t="s">
        <v>290</v>
      </c>
      <c r="C68" s="26" t="s">
        <v>30</v>
      </c>
      <c r="D68" s="29" t="s">
        <v>161</v>
      </c>
      <c r="E68" s="33">
        <v>2000</v>
      </c>
      <c r="F68" s="29">
        <v>182</v>
      </c>
      <c r="G68" s="29">
        <v>2</v>
      </c>
      <c r="H68" s="29" t="s">
        <v>138</v>
      </c>
      <c r="I68" s="29" t="s">
        <v>138</v>
      </c>
      <c r="J68" s="29" t="s">
        <v>141</v>
      </c>
      <c r="K68" s="29" t="s">
        <v>138</v>
      </c>
      <c r="L68" s="29"/>
      <c r="M68" s="29" t="s">
        <v>138</v>
      </c>
      <c r="N68" s="29"/>
      <c r="O68" s="29" t="s">
        <v>216</v>
      </c>
      <c r="P68" s="29" t="s">
        <v>154</v>
      </c>
      <c r="Q68" s="29"/>
      <c r="R68" s="29" t="s">
        <v>138</v>
      </c>
      <c r="S68" s="29" t="s">
        <v>148</v>
      </c>
      <c r="T68" s="29" t="s">
        <v>140</v>
      </c>
      <c r="U68" s="29" t="s">
        <v>138</v>
      </c>
      <c r="V68" s="29"/>
      <c r="W68" s="29"/>
      <c r="X68" s="149">
        <f>VLOOKUP(B68,'Bonos BV LPF 03-18'!$B$7:$J$89,9,0)</f>
        <v>15516000</v>
      </c>
      <c r="Y68" s="31">
        <v>17990000</v>
      </c>
    </row>
    <row r="69" spans="1:25" s="35" customFormat="1" ht="14.25" customHeight="1">
      <c r="A69" s="29">
        <v>46</v>
      </c>
      <c r="B69" s="25" t="s">
        <v>291</v>
      </c>
      <c r="C69" s="26" t="s">
        <v>30</v>
      </c>
      <c r="D69" s="29" t="s">
        <v>159</v>
      </c>
      <c r="E69" s="33">
        <v>2000</v>
      </c>
      <c r="F69" s="29">
        <v>182</v>
      </c>
      <c r="G69" s="29">
        <v>6</v>
      </c>
      <c r="H69" s="29" t="s">
        <v>138</v>
      </c>
      <c r="I69" s="29" t="s">
        <v>138</v>
      </c>
      <c r="J69" s="29" t="s">
        <v>141</v>
      </c>
      <c r="K69" s="29" t="s">
        <v>138</v>
      </c>
      <c r="L69" s="29" t="s">
        <v>138</v>
      </c>
      <c r="M69" s="29" t="s">
        <v>138</v>
      </c>
      <c r="N69" s="29" t="s">
        <v>138</v>
      </c>
      <c r="O69" s="29" t="s">
        <v>216</v>
      </c>
      <c r="P69" s="29" t="s">
        <v>154</v>
      </c>
      <c r="Q69" s="29" t="s">
        <v>138</v>
      </c>
      <c r="R69" s="29" t="s">
        <v>138</v>
      </c>
      <c r="S69" s="29" t="s">
        <v>148</v>
      </c>
      <c r="T69" s="29" t="s">
        <v>148</v>
      </c>
      <c r="U69" s="29" t="s">
        <v>138</v>
      </c>
      <c r="V69" s="29"/>
      <c r="W69" s="29"/>
      <c r="X69" s="149">
        <f>VLOOKUP(B69,'Bonos BV LPF 03-18'!$B$7:$J$89,9,0)</f>
        <v>15786000</v>
      </c>
      <c r="Y69" s="31">
        <v>18290000</v>
      </c>
    </row>
    <row r="70" spans="1:25" s="35" customFormat="1" ht="14.25" customHeight="1">
      <c r="A70" s="29">
        <v>47</v>
      </c>
      <c r="B70" s="25" t="s">
        <v>292</v>
      </c>
      <c r="C70" s="26" t="s">
        <v>30</v>
      </c>
      <c r="D70" s="29" t="s">
        <v>161</v>
      </c>
      <c r="E70" s="33">
        <v>2000</v>
      </c>
      <c r="F70" s="29">
        <v>182</v>
      </c>
      <c r="G70" s="29">
        <v>6</v>
      </c>
      <c r="H70" s="29" t="s">
        <v>138</v>
      </c>
      <c r="I70" s="29" t="s">
        <v>138</v>
      </c>
      <c r="J70" s="29" t="s">
        <v>141</v>
      </c>
      <c r="K70" s="29" t="s">
        <v>138</v>
      </c>
      <c r="L70" s="29" t="s">
        <v>138</v>
      </c>
      <c r="M70" s="29" t="s">
        <v>138</v>
      </c>
      <c r="N70" s="29" t="s">
        <v>138</v>
      </c>
      <c r="O70" s="29" t="s">
        <v>216</v>
      </c>
      <c r="P70" s="29" t="s">
        <v>154</v>
      </c>
      <c r="Q70" s="29" t="s">
        <v>138</v>
      </c>
      <c r="R70" s="29" t="s">
        <v>138</v>
      </c>
      <c r="S70" s="29" t="s">
        <v>148</v>
      </c>
      <c r="T70" s="29" t="s">
        <v>148</v>
      </c>
      <c r="U70" s="29" t="s">
        <v>138</v>
      </c>
      <c r="V70" s="29"/>
      <c r="W70" s="29"/>
      <c r="X70" s="149" t="s">
        <v>330</v>
      </c>
      <c r="Y70" s="31">
        <v>19390000</v>
      </c>
    </row>
    <row r="71" spans="1:25" s="35" customFormat="1" ht="14.25" customHeight="1">
      <c r="A71" s="29">
        <v>48</v>
      </c>
      <c r="B71" s="25" t="s">
        <v>306</v>
      </c>
      <c r="C71" s="26" t="s">
        <v>30</v>
      </c>
      <c r="D71" s="29" t="s">
        <v>162</v>
      </c>
      <c r="E71" s="33">
        <v>2000</v>
      </c>
      <c r="F71" s="29">
        <v>182</v>
      </c>
      <c r="G71" s="29">
        <v>6</v>
      </c>
      <c r="H71" s="29" t="s">
        <v>138</v>
      </c>
      <c r="I71" s="29" t="s">
        <v>138</v>
      </c>
      <c r="J71" s="29" t="s">
        <v>150</v>
      </c>
      <c r="K71" s="29" t="s">
        <v>138</v>
      </c>
      <c r="L71" s="29" t="s">
        <v>138</v>
      </c>
      <c r="M71" s="29" t="s">
        <v>138</v>
      </c>
      <c r="N71" s="29" t="s">
        <v>138</v>
      </c>
      <c r="O71" s="29" t="s">
        <v>216</v>
      </c>
      <c r="P71" s="29" t="s">
        <v>154</v>
      </c>
      <c r="Q71" s="29" t="s">
        <v>138</v>
      </c>
      <c r="R71" s="29" t="s">
        <v>138</v>
      </c>
      <c r="S71" s="29" t="s">
        <v>148</v>
      </c>
      <c r="T71" s="29" t="s">
        <v>148</v>
      </c>
      <c r="U71" s="29" t="s">
        <v>138</v>
      </c>
      <c r="V71" s="29" t="s">
        <v>151</v>
      </c>
      <c r="W71" s="29"/>
      <c r="X71" s="149">
        <f>VLOOKUP(B71,'Bonos BV LPF 03-18'!$B$7:$J$89,9,0)</f>
        <v>21276000</v>
      </c>
      <c r="Y71" s="31">
        <v>24690000</v>
      </c>
    </row>
    <row r="72" spans="1:25" ht="6" customHeight="1">
      <c r="A72" s="36"/>
      <c r="C72" s="15"/>
      <c r="D72" s="38"/>
      <c r="E72" s="38"/>
      <c r="F72" s="38"/>
      <c r="G72" s="39"/>
      <c r="L72" s="18"/>
      <c r="M72" s="19"/>
      <c r="N72" s="39"/>
      <c r="P72" s="19"/>
      <c r="X72" s="20"/>
      <c r="Y72" s="20"/>
    </row>
    <row r="73" spans="1:25" s="35" customFormat="1" ht="21.75" customHeight="1">
      <c r="A73" s="7"/>
      <c r="B73" s="8" t="s">
        <v>31</v>
      </c>
      <c r="C73" s="22"/>
      <c r="D73" s="22"/>
      <c r="E73" s="23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4"/>
      <c r="X73" s="12" t="s">
        <v>329</v>
      </c>
      <c r="Y73" s="12" t="s">
        <v>328</v>
      </c>
    </row>
    <row r="74" spans="1:25" s="35" customFormat="1" ht="15" customHeight="1">
      <c r="A74" s="25">
        <v>49</v>
      </c>
      <c r="B74" s="25" t="s">
        <v>56</v>
      </c>
      <c r="C74" s="26" t="s">
        <v>30</v>
      </c>
      <c r="D74" s="29" t="s">
        <v>159</v>
      </c>
      <c r="E74" s="33">
        <v>2400</v>
      </c>
      <c r="F74" s="29">
        <v>176</v>
      </c>
      <c r="G74" s="29">
        <v>2</v>
      </c>
      <c r="H74" s="29" t="s">
        <v>138</v>
      </c>
      <c r="I74" s="29" t="s">
        <v>138</v>
      </c>
      <c r="J74" s="29" t="s">
        <v>150</v>
      </c>
      <c r="K74" s="29" t="s">
        <v>138</v>
      </c>
      <c r="L74" s="29"/>
      <c r="M74" s="29" t="s">
        <v>138</v>
      </c>
      <c r="N74" s="29" t="s">
        <v>138</v>
      </c>
      <c r="O74" s="29" t="s">
        <v>157</v>
      </c>
      <c r="P74" s="29" t="s">
        <v>154</v>
      </c>
      <c r="Q74" s="29" t="s">
        <v>138</v>
      </c>
      <c r="R74" s="29" t="s">
        <v>138</v>
      </c>
      <c r="S74" s="29" t="s">
        <v>148</v>
      </c>
      <c r="T74" s="29" t="s">
        <v>148</v>
      </c>
      <c r="U74" s="29" t="s">
        <v>138</v>
      </c>
      <c r="V74" s="29"/>
      <c r="W74" s="29"/>
      <c r="X74" s="80">
        <f>VLOOKUP(B74,'Bonos BV LPF 03-18'!$B$7:$J$89,9,0)</f>
        <v>16278751.646300003</v>
      </c>
      <c r="Y74" s="31">
        <v>18390000</v>
      </c>
    </row>
    <row r="75" spans="1:25" s="35" customFormat="1" ht="15" customHeight="1">
      <c r="A75" s="25">
        <v>50</v>
      </c>
      <c r="B75" s="25" t="s">
        <v>57</v>
      </c>
      <c r="C75" s="26" t="s">
        <v>30</v>
      </c>
      <c r="D75" s="29" t="s">
        <v>161</v>
      </c>
      <c r="E75" s="33">
        <v>2400</v>
      </c>
      <c r="F75" s="29">
        <v>176</v>
      </c>
      <c r="G75" s="29">
        <v>2</v>
      </c>
      <c r="H75" s="29" t="s">
        <v>138</v>
      </c>
      <c r="I75" s="29" t="s">
        <v>138</v>
      </c>
      <c r="J75" s="29" t="s">
        <v>150</v>
      </c>
      <c r="K75" s="29" t="s">
        <v>138</v>
      </c>
      <c r="L75" s="29"/>
      <c r="M75" s="29" t="s">
        <v>138</v>
      </c>
      <c r="N75" s="29" t="s">
        <v>138</v>
      </c>
      <c r="O75" s="29" t="s">
        <v>157</v>
      </c>
      <c r="P75" s="29" t="s">
        <v>154</v>
      </c>
      <c r="Q75" s="29" t="s">
        <v>138</v>
      </c>
      <c r="R75" s="29" t="s">
        <v>138</v>
      </c>
      <c r="S75" s="29" t="s">
        <v>148</v>
      </c>
      <c r="T75" s="29" t="s">
        <v>148</v>
      </c>
      <c r="U75" s="29" t="s">
        <v>138</v>
      </c>
      <c r="V75" s="29"/>
      <c r="W75" s="29"/>
      <c r="X75" s="80">
        <f>VLOOKUP(B75,'Bonos BV LPF 03-18'!$B$7:$J$89,9,0)</f>
        <v>17017447.704400003</v>
      </c>
      <c r="Y75" s="31">
        <v>19190000</v>
      </c>
    </row>
    <row r="76" spans="1:25" s="35" customFormat="1" ht="15" customHeight="1">
      <c r="A76" s="25">
        <v>51</v>
      </c>
      <c r="B76" s="25" t="s">
        <v>58</v>
      </c>
      <c r="C76" s="26" t="s">
        <v>30</v>
      </c>
      <c r="D76" s="29" t="s">
        <v>162</v>
      </c>
      <c r="E76" s="33">
        <v>2400</v>
      </c>
      <c r="F76" s="29">
        <v>176</v>
      </c>
      <c r="G76" s="29">
        <v>6</v>
      </c>
      <c r="H76" s="29" t="s">
        <v>138</v>
      </c>
      <c r="I76" s="29" t="s">
        <v>138</v>
      </c>
      <c r="J76" s="29" t="s">
        <v>150</v>
      </c>
      <c r="K76" s="29" t="s">
        <v>138</v>
      </c>
      <c r="L76" s="29" t="s">
        <v>138</v>
      </c>
      <c r="M76" s="29" t="s">
        <v>138</v>
      </c>
      <c r="N76" s="29" t="s">
        <v>138</v>
      </c>
      <c r="O76" s="29" t="s">
        <v>157</v>
      </c>
      <c r="P76" s="29" t="s">
        <v>154</v>
      </c>
      <c r="Q76" s="29" t="s">
        <v>138</v>
      </c>
      <c r="R76" s="29" t="s">
        <v>138</v>
      </c>
      <c r="S76" s="29" t="s">
        <v>148</v>
      </c>
      <c r="T76" s="29" t="s">
        <v>148</v>
      </c>
      <c r="U76" s="29" t="s">
        <v>138</v>
      </c>
      <c r="V76" s="29"/>
      <c r="W76" s="29"/>
      <c r="X76" s="80">
        <f>VLOOKUP(B76,'Bonos BV LPF 03-18'!$B$7:$J$89,9,0)</f>
        <v>19198763.733599998</v>
      </c>
      <c r="Y76" s="31">
        <v>21490000</v>
      </c>
    </row>
    <row r="77" spans="1:25" s="35" customFormat="1" ht="15" customHeight="1">
      <c r="A77" s="25">
        <v>52</v>
      </c>
      <c r="B77" s="25" t="s">
        <v>59</v>
      </c>
      <c r="C77" s="26" t="s">
        <v>30</v>
      </c>
      <c r="D77" s="29" t="s">
        <v>162</v>
      </c>
      <c r="E77" s="33">
        <v>2400</v>
      </c>
      <c r="F77" s="29">
        <v>176</v>
      </c>
      <c r="G77" s="29">
        <v>6</v>
      </c>
      <c r="H77" s="29" t="s">
        <v>138</v>
      </c>
      <c r="I77" s="29" t="s">
        <v>138</v>
      </c>
      <c r="J77" s="29" t="s">
        <v>150</v>
      </c>
      <c r="K77" s="29" t="s">
        <v>138</v>
      </c>
      <c r="L77" s="29" t="s">
        <v>138</v>
      </c>
      <c r="M77" s="29" t="s">
        <v>138</v>
      </c>
      <c r="N77" s="29" t="s">
        <v>138</v>
      </c>
      <c r="O77" s="29" t="s">
        <v>157</v>
      </c>
      <c r="P77" s="29" t="s">
        <v>154</v>
      </c>
      <c r="Q77" s="29" t="s">
        <v>138</v>
      </c>
      <c r="R77" s="29" t="s">
        <v>138</v>
      </c>
      <c r="S77" s="29" t="s">
        <v>148</v>
      </c>
      <c r="T77" s="29" t="s">
        <v>148</v>
      </c>
      <c r="U77" s="29" t="s">
        <v>138</v>
      </c>
      <c r="V77" s="29" t="s">
        <v>151</v>
      </c>
      <c r="W77" s="29"/>
      <c r="X77" s="80">
        <f>VLOOKUP(B77,'Bonos BV LPF 03-18'!$B$7:$J$89,9,0)</f>
        <v>22802345.307500005</v>
      </c>
      <c r="Y77" s="31">
        <v>25390000</v>
      </c>
    </row>
    <row r="78" spans="1:25" s="35" customFormat="1" ht="15" customHeight="1">
      <c r="A78" s="25">
        <v>53</v>
      </c>
      <c r="B78" s="25" t="s">
        <v>60</v>
      </c>
      <c r="C78" s="26" t="s">
        <v>30</v>
      </c>
      <c r="D78" s="29" t="s">
        <v>159</v>
      </c>
      <c r="E78" s="33">
        <v>2200</v>
      </c>
      <c r="F78" s="29">
        <v>197</v>
      </c>
      <c r="G78" s="29">
        <v>2</v>
      </c>
      <c r="H78" s="29" t="s">
        <v>138</v>
      </c>
      <c r="I78" s="29" t="s">
        <v>138</v>
      </c>
      <c r="J78" s="29" t="s">
        <v>150</v>
      </c>
      <c r="K78" s="29" t="s">
        <v>138</v>
      </c>
      <c r="L78" s="29"/>
      <c r="M78" s="29" t="s">
        <v>138</v>
      </c>
      <c r="N78" s="29" t="s">
        <v>138</v>
      </c>
      <c r="O78" s="29" t="s">
        <v>157</v>
      </c>
      <c r="P78" s="29" t="s">
        <v>154</v>
      </c>
      <c r="Q78" s="29" t="s">
        <v>138</v>
      </c>
      <c r="R78" s="29" t="s">
        <v>138</v>
      </c>
      <c r="S78" s="29" t="s">
        <v>148</v>
      </c>
      <c r="T78" s="29" t="s">
        <v>148</v>
      </c>
      <c r="U78" s="29" t="s">
        <v>138</v>
      </c>
      <c r="V78" s="29"/>
      <c r="W78" s="29"/>
      <c r="X78" s="149">
        <f>VLOOKUP(B78,'Bonos BV LPF 03-18'!$B$7:$J$89,9,0)</f>
        <v>18570320.818500001</v>
      </c>
      <c r="Y78" s="31">
        <v>20690000</v>
      </c>
    </row>
    <row r="79" spans="1:25" s="35" customFormat="1" ht="15" customHeight="1">
      <c r="A79" s="25">
        <v>54</v>
      </c>
      <c r="B79" s="25" t="s">
        <v>61</v>
      </c>
      <c r="C79" s="26" t="s">
        <v>30</v>
      </c>
      <c r="D79" s="29" t="s">
        <v>161</v>
      </c>
      <c r="E79" s="33">
        <v>2200</v>
      </c>
      <c r="F79" s="29">
        <v>197</v>
      </c>
      <c r="G79" s="29">
        <v>2</v>
      </c>
      <c r="H79" s="29" t="s">
        <v>138</v>
      </c>
      <c r="I79" s="29" t="s">
        <v>138</v>
      </c>
      <c r="J79" s="29" t="s">
        <v>150</v>
      </c>
      <c r="K79" s="29" t="s">
        <v>138</v>
      </c>
      <c r="L79" s="29"/>
      <c r="M79" s="29" t="s">
        <v>138</v>
      </c>
      <c r="N79" s="29" t="s">
        <v>138</v>
      </c>
      <c r="O79" s="29" t="s">
        <v>157</v>
      </c>
      <c r="P79" s="29" t="s">
        <v>154</v>
      </c>
      <c r="Q79" s="29" t="s">
        <v>138</v>
      </c>
      <c r="R79" s="29" t="s">
        <v>138</v>
      </c>
      <c r="S79" s="29" t="s">
        <v>148</v>
      </c>
      <c r="T79" s="29" t="s">
        <v>148</v>
      </c>
      <c r="U79" s="29" t="s">
        <v>138</v>
      </c>
      <c r="V79" s="29"/>
      <c r="W79" s="29"/>
      <c r="X79" s="149">
        <f>VLOOKUP(B79,'Bonos BV LPF 03-18'!$B$7:$J$89,9,0)</f>
        <v>19308168.7755</v>
      </c>
      <c r="Y79" s="31">
        <v>21890000</v>
      </c>
    </row>
    <row r="80" spans="1:25" s="35" customFormat="1" ht="15" customHeight="1">
      <c r="A80" s="25">
        <v>55</v>
      </c>
      <c r="B80" s="25" t="s">
        <v>62</v>
      </c>
      <c r="C80" s="26" t="s">
        <v>30</v>
      </c>
      <c r="D80" s="29" t="s">
        <v>162</v>
      </c>
      <c r="E80" s="33">
        <v>2200</v>
      </c>
      <c r="F80" s="29">
        <v>197</v>
      </c>
      <c r="G80" s="29">
        <v>6</v>
      </c>
      <c r="H80" s="29" t="s">
        <v>138</v>
      </c>
      <c r="I80" s="29" t="s">
        <v>138</v>
      </c>
      <c r="J80" s="29" t="s">
        <v>150</v>
      </c>
      <c r="K80" s="29" t="s">
        <v>138</v>
      </c>
      <c r="L80" s="29" t="s">
        <v>138</v>
      </c>
      <c r="M80" s="29" t="s">
        <v>138</v>
      </c>
      <c r="N80" s="29" t="s">
        <v>138</v>
      </c>
      <c r="O80" s="29" t="s">
        <v>157</v>
      </c>
      <c r="P80" s="29" t="s">
        <v>154</v>
      </c>
      <c r="Q80" s="29" t="s">
        <v>138</v>
      </c>
      <c r="R80" s="29" t="s">
        <v>138</v>
      </c>
      <c r="S80" s="29" t="s">
        <v>148</v>
      </c>
      <c r="T80" s="29" t="s">
        <v>148</v>
      </c>
      <c r="U80" s="29" t="s">
        <v>138</v>
      </c>
      <c r="V80" s="29" t="s">
        <v>151</v>
      </c>
      <c r="W80" s="29"/>
      <c r="X80" s="149">
        <f>VLOOKUP(B80,'Bonos BV LPF 03-18'!$B$7:$J$89,9,0)</f>
        <v>25063382.840100005</v>
      </c>
      <c r="Y80" s="31">
        <v>27490000</v>
      </c>
    </row>
    <row r="81" spans="1:25" ht="6" customHeight="1">
      <c r="A81" s="36"/>
      <c r="C81" s="15"/>
      <c r="D81" s="38"/>
      <c r="E81" s="38"/>
      <c r="F81" s="38"/>
      <c r="G81" s="39"/>
      <c r="L81" s="18"/>
      <c r="M81" s="19"/>
      <c r="N81" s="39"/>
      <c r="P81" s="19"/>
      <c r="X81" s="20"/>
      <c r="Y81" s="20"/>
    </row>
    <row r="82" spans="1:25" s="13" customFormat="1" ht="22.5" customHeight="1">
      <c r="A82" s="7"/>
      <c r="B82" s="8" t="s">
        <v>32</v>
      </c>
      <c r="C82" s="22"/>
      <c r="D82" s="22"/>
      <c r="E82" s="23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4"/>
      <c r="X82" s="12" t="s">
        <v>329</v>
      </c>
      <c r="Y82" s="12" t="s">
        <v>328</v>
      </c>
    </row>
    <row r="83" spans="1:25" s="35" customFormat="1" ht="15" customHeight="1">
      <c r="A83" s="25">
        <v>56</v>
      </c>
      <c r="B83" s="25" t="s">
        <v>226</v>
      </c>
      <c r="C83" s="26" t="s">
        <v>30</v>
      </c>
      <c r="D83" s="29" t="s">
        <v>161</v>
      </c>
      <c r="E83" s="33">
        <v>3300</v>
      </c>
      <c r="F83" s="29">
        <v>266</v>
      </c>
      <c r="G83" s="29">
        <v>6</v>
      </c>
      <c r="H83" s="29" t="s">
        <v>138</v>
      </c>
      <c r="I83" s="29" t="s">
        <v>138</v>
      </c>
      <c r="J83" s="29" t="s">
        <v>141</v>
      </c>
      <c r="K83" s="29" t="s">
        <v>138</v>
      </c>
      <c r="L83" s="29" t="s">
        <v>138</v>
      </c>
      <c r="M83" s="29" t="s">
        <v>138</v>
      </c>
      <c r="N83" s="29" t="s">
        <v>138</v>
      </c>
      <c r="O83" s="29" t="s">
        <v>216</v>
      </c>
      <c r="P83" s="29" t="s">
        <v>154</v>
      </c>
      <c r="Q83" s="29" t="s">
        <v>138</v>
      </c>
      <c r="R83" s="29" t="s">
        <v>138</v>
      </c>
      <c r="S83" s="29" t="s">
        <v>148</v>
      </c>
      <c r="T83" s="29" t="s">
        <v>148</v>
      </c>
      <c r="U83" s="29" t="s">
        <v>138</v>
      </c>
      <c r="V83" s="29"/>
      <c r="W83" s="29"/>
      <c r="X83" s="80">
        <f>VLOOKUP(B83,'Bonos BV LPF 03-18'!$B$7:$J$89,9,0)</f>
        <v>18614300</v>
      </c>
      <c r="Y83" s="31">
        <v>20990000</v>
      </c>
    </row>
    <row r="84" spans="1:25" s="35" customFormat="1" ht="15" customHeight="1">
      <c r="A84" s="25">
        <v>57</v>
      </c>
      <c r="B84" s="25" t="s">
        <v>227</v>
      </c>
      <c r="C84" s="26" t="s">
        <v>30</v>
      </c>
      <c r="D84" s="29" t="s">
        <v>161</v>
      </c>
      <c r="E84" s="33">
        <v>3300</v>
      </c>
      <c r="F84" s="29">
        <v>266</v>
      </c>
      <c r="G84" s="29">
        <v>6</v>
      </c>
      <c r="H84" s="29" t="s">
        <v>138</v>
      </c>
      <c r="I84" s="29" t="s">
        <v>138</v>
      </c>
      <c r="J84" s="29" t="s">
        <v>150</v>
      </c>
      <c r="K84" s="29" t="s">
        <v>138</v>
      </c>
      <c r="L84" s="29" t="s">
        <v>138</v>
      </c>
      <c r="M84" s="29" t="s">
        <v>138</v>
      </c>
      <c r="N84" s="29" t="s">
        <v>138</v>
      </c>
      <c r="O84" s="29" t="s">
        <v>216</v>
      </c>
      <c r="P84" s="29" t="s">
        <v>154</v>
      </c>
      <c r="Q84" s="29" t="s">
        <v>138</v>
      </c>
      <c r="R84" s="29" t="s">
        <v>138</v>
      </c>
      <c r="S84" s="29" t="s">
        <v>148</v>
      </c>
      <c r="T84" s="29" t="s">
        <v>148</v>
      </c>
      <c r="U84" s="29" t="s">
        <v>138</v>
      </c>
      <c r="V84" s="29" t="s">
        <v>151</v>
      </c>
      <c r="W84" s="29"/>
      <c r="X84" s="80" t="s">
        <v>331</v>
      </c>
      <c r="Y84" s="31">
        <v>22990000</v>
      </c>
    </row>
    <row r="85" spans="1:25" s="35" customFormat="1" ht="15" customHeight="1">
      <c r="A85" s="25">
        <v>58</v>
      </c>
      <c r="B85" s="25" t="s">
        <v>63</v>
      </c>
      <c r="C85" s="26" t="s">
        <v>30</v>
      </c>
      <c r="D85" s="29" t="s">
        <v>162</v>
      </c>
      <c r="E85" s="33">
        <v>2200</v>
      </c>
      <c r="F85" s="29">
        <v>197</v>
      </c>
      <c r="G85" s="29">
        <v>6</v>
      </c>
      <c r="H85" s="29" t="s">
        <v>138</v>
      </c>
      <c r="I85" s="29" t="s">
        <v>138</v>
      </c>
      <c r="J85" s="29" t="s">
        <v>150</v>
      </c>
      <c r="K85" s="29" t="s">
        <v>138</v>
      </c>
      <c r="L85" s="29" t="s">
        <v>138</v>
      </c>
      <c r="M85" s="29" t="s">
        <v>138</v>
      </c>
      <c r="N85" s="29" t="s">
        <v>138</v>
      </c>
      <c r="O85" s="29" t="s">
        <v>160</v>
      </c>
      <c r="P85" s="29" t="s">
        <v>154</v>
      </c>
      <c r="Q85" s="29" t="s">
        <v>138</v>
      </c>
      <c r="R85" s="29" t="s">
        <v>138</v>
      </c>
      <c r="S85" s="29" t="s">
        <v>148</v>
      </c>
      <c r="T85" s="29" t="s">
        <v>148</v>
      </c>
      <c r="U85" s="29" t="s">
        <v>138</v>
      </c>
      <c r="V85" s="29"/>
      <c r="W85" s="29"/>
      <c r="X85" s="80">
        <f>VLOOKUP(B85,'Bonos BV LPF 03-18'!$B$7:$J$89,9,0)</f>
        <v>26361000</v>
      </c>
      <c r="Y85" s="31">
        <v>29790000</v>
      </c>
    </row>
    <row r="86" spans="1:25" s="35" customFormat="1" ht="15" customHeight="1">
      <c r="A86" s="25">
        <v>59</v>
      </c>
      <c r="B86" s="25" t="s">
        <v>64</v>
      </c>
      <c r="C86" s="26" t="s">
        <v>30</v>
      </c>
      <c r="D86" s="29" t="s">
        <v>162</v>
      </c>
      <c r="E86" s="33">
        <v>2200</v>
      </c>
      <c r="F86" s="29">
        <v>194</v>
      </c>
      <c r="G86" s="29">
        <v>6</v>
      </c>
      <c r="H86" s="29" t="s">
        <v>138</v>
      </c>
      <c r="I86" s="29" t="s">
        <v>138</v>
      </c>
      <c r="J86" s="29" t="s">
        <v>150</v>
      </c>
      <c r="K86" s="29" t="s">
        <v>138</v>
      </c>
      <c r="L86" s="29" t="s">
        <v>138</v>
      </c>
      <c r="M86" s="29" t="s">
        <v>138</v>
      </c>
      <c r="N86" s="29" t="s">
        <v>138</v>
      </c>
      <c r="O86" s="29" t="s">
        <v>160</v>
      </c>
      <c r="P86" s="29" t="s">
        <v>154</v>
      </c>
      <c r="Q86" s="29" t="s">
        <v>138</v>
      </c>
      <c r="R86" s="29" t="s">
        <v>138</v>
      </c>
      <c r="S86" s="29" t="s">
        <v>148</v>
      </c>
      <c r="T86" s="29" t="s">
        <v>148</v>
      </c>
      <c r="U86" s="29" t="s">
        <v>138</v>
      </c>
      <c r="V86" s="29" t="s">
        <v>151</v>
      </c>
      <c r="W86" s="29"/>
      <c r="X86" s="80">
        <f>VLOOKUP(B86,'Bonos BV LPF 03-18'!$B$7:$J$89,9,0)</f>
        <v>27171000</v>
      </c>
      <c r="Y86" s="31">
        <v>32490000</v>
      </c>
    </row>
    <row r="87" spans="1:25" ht="6" customHeight="1">
      <c r="A87" s="36"/>
      <c r="C87" s="15"/>
      <c r="D87" s="38"/>
      <c r="E87" s="38"/>
      <c r="F87" s="38"/>
      <c r="G87" s="39"/>
      <c r="L87" s="18"/>
      <c r="M87" s="19"/>
      <c r="N87" s="39"/>
      <c r="P87" s="19"/>
      <c r="X87" s="20"/>
      <c r="Y87" s="20"/>
    </row>
    <row r="88" spans="1:25" s="41" customFormat="1" ht="21" customHeight="1">
      <c r="A88" s="7"/>
      <c r="B88" s="8" t="s">
        <v>33</v>
      </c>
      <c r="C88" s="45"/>
      <c r="D88" s="46"/>
      <c r="E88" s="47"/>
      <c r="F88" s="47"/>
      <c r="G88" s="45"/>
      <c r="H88" s="45"/>
      <c r="I88" s="45"/>
      <c r="J88" s="45"/>
      <c r="K88" s="45"/>
      <c r="L88" s="45"/>
      <c r="M88" s="45"/>
      <c r="N88" s="45"/>
      <c r="O88" s="48"/>
      <c r="P88" s="45"/>
      <c r="Q88" s="45"/>
      <c r="R88" s="45"/>
      <c r="S88" s="45"/>
      <c r="T88" s="40"/>
      <c r="U88" s="49"/>
      <c r="V88" s="49"/>
      <c r="W88" s="50"/>
      <c r="X88" s="12" t="s">
        <v>329</v>
      </c>
      <c r="Y88" s="12" t="s">
        <v>328</v>
      </c>
    </row>
    <row r="89" spans="1:25" s="32" customFormat="1" ht="15" customHeight="1">
      <c r="A89" s="25">
        <v>60</v>
      </c>
      <c r="B89" s="25" t="s">
        <v>308</v>
      </c>
      <c r="C89" s="26" t="s">
        <v>164</v>
      </c>
      <c r="D89" s="29" t="s">
        <v>149</v>
      </c>
      <c r="E89" s="33">
        <v>2500</v>
      </c>
      <c r="F89" s="29">
        <v>168</v>
      </c>
      <c r="G89" s="29">
        <v>2</v>
      </c>
      <c r="H89" s="29" t="s">
        <v>138</v>
      </c>
      <c r="I89" s="29" t="s">
        <v>138</v>
      </c>
      <c r="J89" s="29" t="s">
        <v>141</v>
      </c>
      <c r="K89" s="29" t="s">
        <v>138</v>
      </c>
      <c r="L89" s="29" t="s">
        <v>138</v>
      </c>
      <c r="M89" s="29" t="s">
        <v>138</v>
      </c>
      <c r="N89" s="29"/>
      <c r="O89" s="29"/>
      <c r="P89" s="29" t="s">
        <v>163</v>
      </c>
      <c r="Q89" s="29" t="s">
        <v>138</v>
      </c>
      <c r="R89" s="29" t="s">
        <v>138</v>
      </c>
      <c r="S89" s="30" t="s">
        <v>142</v>
      </c>
      <c r="T89" s="29" t="s">
        <v>152</v>
      </c>
      <c r="U89" s="29"/>
      <c r="V89" s="29"/>
      <c r="W89" s="42">
        <v>9</v>
      </c>
      <c r="X89" s="80">
        <f>VLOOKUP(B89,'Bonos BV LPF 03-18'!$B$7:$J$100,9,0)</f>
        <v>22051890</v>
      </c>
      <c r="Y89" s="31">
        <v>24502100</v>
      </c>
    </row>
    <row r="90" spans="1:25" ht="6" customHeight="1">
      <c r="A90" s="4"/>
      <c r="B90" s="14"/>
      <c r="C90" s="15"/>
      <c r="D90" s="16"/>
      <c r="E90" s="16"/>
      <c r="F90" s="16"/>
      <c r="G90" s="17"/>
      <c r="H90" s="17"/>
      <c r="I90" s="17"/>
      <c r="J90" s="17"/>
      <c r="K90" s="17"/>
      <c r="L90" s="18"/>
      <c r="M90" s="19"/>
      <c r="N90" s="17"/>
      <c r="O90" s="17"/>
      <c r="P90" s="17"/>
      <c r="Q90" s="17"/>
      <c r="X90" s="20"/>
      <c r="Y90" s="20"/>
    </row>
    <row r="91" spans="1:25" ht="21.75" customHeight="1">
      <c r="B91" s="8" t="s">
        <v>220</v>
      </c>
      <c r="C91" s="22"/>
      <c r="D91" s="22"/>
      <c r="E91" s="23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4"/>
      <c r="X91" s="12" t="s">
        <v>329</v>
      </c>
      <c r="Y91" s="12" t="s">
        <v>328</v>
      </c>
    </row>
    <row r="92" spans="1:25" ht="12.75">
      <c r="A92" s="25">
        <v>61</v>
      </c>
      <c r="B92" s="25" t="s">
        <v>221</v>
      </c>
      <c r="C92" s="26" t="s">
        <v>144</v>
      </c>
      <c r="D92" s="29" t="s">
        <v>222</v>
      </c>
      <c r="E92" s="33">
        <v>3000</v>
      </c>
      <c r="F92" s="29">
        <v>261</v>
      </c>
      <c r="G92" s="29">
        <v>8</v>
      </c>
      <c r="H92" s="29" t="s">
        <v>138</v>
      </c>
      <c r="I92" s="29" t="s">
        <v>138</v>
      </c>
      <c r="J92" s="29" t="s">
        <v>150</v>
      </c>
      <c r="K92" s="29" t="s">
        <v>138</v>
      </c>
      <c r="L92" s="29" t="s">
        <v>138</v>
      </c>
      <c r="M92" s="29" t="s">
        <v>138</v>
      </c>
      <c r="N92" s="29" t="s">
        <v>138</v>
      </c>
      <c r="O92" s="29" t="s">
        <v>216</v>
      </c>
      <c r="P92" s="29" t="s">
        <v>139</v>
      </c>
      <c r="Q92" s="29"/>
      <c r="R92" s="27" t="s">
        <v>138</v>
      </c>
      <c r="S92" s="29" t="s">
        <v>148</v>
      </c>
      <c r="T92" s="29" t="s">
        <v>148</v>
      </c>
      <c r="U92" s="29"/>
      <c r="V92" s="29"/>
      <c r="W92" s="29"/>
      <c r="X92" s="80">
        <f>VLOOKUP(B92,'Bonos BV LPF 03-18'!$B$7:$J$100,9,0)</f>
        <v>18665924.418899998</v>
      </c>
      <c r="Y92" s="31">
        <v>20790000</v>
      </c>
    </row>
    <row r="93" spans="1:25" ht="12.75">
      <c r="A93" s="25">
        <v>62</v>
      </c>
      <c r="B93" s="25" t="s">
        <v>223</v>
      </c>
      <c r="C93" s="26" t="s">
        <v>144</v>
      </c>
      <c r="D93" s="29" t="s">
        <v>222</v>
      </c>
      <c r="E93" s="33">
        <v>3000</v>
      </c>
      <c r="F93" s="29">
        <v>261</v>
      </c>
      <c r="G93" s="29">
        <v>9</v>
      </c>
      <c r="H93" s="29" t="s">
        <v>138</v>
      </c>
      <c r="I93" s="29" t="s">
        <v>138</v>
      </c>
      <c r="J93" s="29" t="s">
        <v>150</v>
      </c>
      <c r="K93" s="29" t="s">
        <v>138</v>
      </c>
      <c r="L93" s="29" t="s">
        <v>138</v>
      </c>
      <c r="M93" s="29" t="s">
        <v>138</v>
      </c>
      <c r="N93" s="29" t="s">
        <v>138</v>
      </c>
      <c r="O93" s="29" t="s">
        <v>216</v>
      </c>
      <c r="P93" s="29" t="s">
        <v>139</v>
      </c>
      <c r="Q93" s="29"/>
      <c r="R93" s="27" t="s">
        <v>138</v>
      </c>
      <c r="S93" s="29" t="s">
        <v>148</v>
      </c>
      <c r="T93" s="29" t="s">
        <v>148</v>
      </c>
      <c r="U93" s="29"/>
      <c r="V93" s="29" t="s">
        <v>151</v>
      </c>
      <c r="W93" s="29"/>
      <c r="X93" s="80">
        <f>VLOOKUP(B93,'Bonos BV LPF 03-18'!$B$7:$J$100,9,0)</f>
        <v>22851000</v>
      </c>
      <c r="Y93" s="31">
        <v>25990000</v>
      </c>
    </row>
    <row r="94" spans="1:25" ht="6.75" customHeight="1">
      <c r="Y94" s="19"/>
    </row>
    <row r="95" spans="1:25" ht="21.75" customHeight="1">
      <c r="B95" s="8" t="s">
        <v>65</v>
      </c>
      <c r="C95" s="22"/>
      <c r="D95" s="22"/>
      <c r="E95" s="23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4"/>
      <c r="X95" s="12" t="s">
        <v>329</v>
      </c>
      <c r="Y95" s="12" t="s">
        <v>328</v>
      </c>
    </row>
    <row r="96" spans="1:25" ht="12.75">
      <c r="A96" s="25">
        <v>63</v>
      </c>
      <c r="B96" s="25" t="s">
        <v>66</v>
      </c>
      <c r="C96" s="26" t="s">
        <v>144</v>
      </c>
      <c r="D96" s="29" t="s">
        <v>165</v>
      </c>
      <c r="E96" s="33">
        <v>1600</v>
      </c>
      <c r="F96" s="29">
        <v>141</v>
      </c>
      <c r="G96" s="29">
        <v>7</v>
      </c>
      <c r="H96" s="29" t="s">
        <v>138</v>
      </c>
      <c r="I96" s="29" t="s">
        <v>138</v>
      </c>
      <c r="J96" s="29" t="s">
        <v>150</v>
      </c>
      <c r="K96" s="29" t="s">
        <v>138</v>
      </c>
      <c r="L96" s="29" t="s">
        <v>138</v>
      </c>
      <c r="M96" s="29" t="s">
        <v>138</v>
      </c>
      <c r="N96" s="29" t="s">
        <v>138</v>
      </c>
      <c r="O96" s="29"/>
      <c r="P96" s="29" t="s">
        <v>147</v>
      </c>
      <c r="Q96" s="29" t="s">
        <v>138</v>
      </c>
      <c r="R96" s="27" t="s">
        <v>138</v>
      </c>
      <c r="S96" s="29" t="s">
        <v>148</v>
      </c>
      <c r="T96" s="29" t="s">
        <v>148</v>
      </c>
      <c r="U96" s="29"/>
      <c r="V96" s="29"/>
      <c r="W96" s="29"/>
      <c r="X96" s="80">
        <f>VLOOKUP(B96,'Bonos BV LPF 03-18'!$B$7:$J$100,9,0)</f>
        <v>15982879.816199997</v>
      </c>
      <c r="Y96" s="31">
        <v>18490000</v>
      </c>
    </row>
  </sheetData>
  <pageMargins left="0.7" right="0.7" top="0.75" bottom="0.75" header="0.3" footer="0.3"/>
  <pageSetup scale="4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T98"/>
  <sheetViews>
    <sheetView showGridLines="0" zoomScale="110" zoomScaleNormal="110" workbookViewId="0">
      <pane xSplit="3" ySplit="5" topLeftCell="D6" activePane="bottomRight" state="frozen"/>
      <selection activeCell="B6" sqref="B6"/>
      <selection pane="topRight" activeCell="B6" sqref="B6"/>
      <selection pane="bottomLeft" activeCell="B6" sqref="B6"/>
      <selection pane="bottomRight" activeCell="V8" sqref="V8"/>
    </sheetView>
  </sheetViews>
  <sheetFormatPr baseColWidth="10" defaultRowHeight="13.5"/>
  <cols>
    <col min="1" max="1" width="5.85546875" style="86" customWidth="1"/>
    <col min="2" max="2" width="45.5703125" style="87" customWidth="1"/>
    <col min="3" max="3" width="1.5703125" style="108" customWidth="1"/>
    <col min="4" max="4" width="13" style="87" bestFit="1" customWidth="1"/>
    <col min="5" max="5" width="1.5703125" style="54" customWidth="1"/>
    <col min="6" max="6" width="11.85546875" style="39" bestFit="1" customWidth="1"/>
    <col min="7" max="7" width="2.140625" style="39" customWidth="1"/>
    <col min="8" max="8" width="14.7109375" style="39" customWidth="1"/>
    <col min="9" max="9" width="4.140625" style="39" customWidth="1"/>
    <col min="10" max="10" width="15.85546875" style="88" customWidth="1"/>
    <col min="11" max="11" width="12.7109375" style="21" customWidth="1"/>
    <col min="12" max="12" width="11.42578125" style="21"/>
    <col min="13" max="13" width="2" style="21" customWidth="1"/>
    <col min="14" max="14" width="13.28515625" style="21" customWidth="1"/>
    <col min="15" max="15" width="2.140625" style="21" customWidth="1"/>
    <col min="16" max="16" width="12.7109375" style="21" bestFit="1" customWidth="1"/>
    <col min="17" max="18" width="11.42578125" style="21"/>
    <col min="19" max="19" width="3.7109375" style="21" hidden="1" customWidth="1"/>
    <col min="20" max="20" width="16" style="21" customWidth="1"/>
    <col min="21" max="210" width="11.42578125" style="21"/>
    <col min="211" max="211" width="3.7109375" style="21" bestFit="1" customWidth="1"/>
    <col min="212" max="212" width="37.7109375" style="21" bestFit="1" customWidth="1"/>
    <col min="213" max="213" width="1.28515625" style="21" customWidth="1"/>
    <col min="214" max="214" width="13.28515625" style="21" bestFit="1" customWidth="1"/>
    <col min="215" max="215" width="1.28515625" style="21" customWidth="1"/>
    <col min="216" max="217" width="24.5703125" style="21" customWidth="1"/>
    <col min="218" max="218" width="14.7109375" style="21" bestFit="1" customWidth="1"/>
    <col min="219" max="219" width="1.28515625" style="21" customWidth="1"/>
    <col min="220" max="220" width="12" style="21" bestFit="1" customWidth="1"/>
    <col min="221" max="222" width="12" style="21" customWidth="1"/>
    <col min="223" max="466" width="11.42578125" style="21"/>
    <col min="467" max="467" width="3.7109375" style="21" bestFit="1" customWidth="1"/>
    <col min="468" max="468" width="37.7109375" style="21" bestFit="1" customWidth="1"/>
    <col min="469" max="469" width="1.28515625" style="21" customWidth="1"/>
    <col min="470" max="470" width="13.28515625" style="21" bestFit="1" customWidth="1"/>
    <col min="471" max="471" width="1.28515625" style="21" customWidth="1"/>
    <col min="472" max="473" width="24.5703125" style="21" customWidth="1"/>
    <col min="474" max="474" width="14.7109375" style="21" bestFit="1" customWidth="1"/>
    <col min="475" max="475" width="1.28515625" style="21" customWidth="1"/>
    <col min="476" max="476" width="12" style="21" bestFit="1" customWidth="1"/>
    <col min="477" max="478" width="12" style="21" customWidth="1"/>
    <col min="479" max="722" width="11.42578125" style="21"/>
    <col min="723" max="723" width="3.7109375" style="21" bestFit="1" customWidth="1"/>
    <col min="724" max="724" width="37.7109375" style="21" bestFit="1" customWidth="1"/>
    <col min="725" max="725" width="1.28515625" style="21" customWidth="1"/>
    <col min="726" max="726" width="13.28515625" style="21" bestFit="1" customWidth="1"/>
    <col min="727" max="727" width="1.28515625" style="21" customWidth="1"/>
    <col min="728" max="729" width="24.5703125" style="21" customWidth="1"/>
    <col min="730" max="730" width="14.7109375" style="21" bestFit="1" customWidth="1"/>
    <col min="731" max="731" width="1.28515625" style="21" customWidth="1"/>
    <col min="732" max="732" width="12" style="21" bestFit="1" customWidth="1"/>
    <col min="733" max="734" width="12" style="21" customWidth="1"/>
    <col min="735" max="978" width="11.42578125" style="21"/>
    <col min="979" max="979" width="3.7109375" style="21" bestFit="1" customWidth="1"/>
    <col min="980" max="980" width="37.7109375" style="21" bestFit="1" customWidth="1"/>
    <col min="981" max="981" width="1.28515625" style="21" customWidth="1"/>
    <col min="982" max="982" width="13.28515625" style="21" bestFit="1" customWidth="1"/>
    <col min="983" max="983" width="1.28515625" style="21" customWidth="1"/>
    <col min="984" max="985" width="24.5703125" style="21" customWidth="1"/>
    <col min="986" max="986" width="14.7109375" style="21" bestFit="1" customWidth="1"/>
    <col min="987" max="987" width="1.28515625" style="21" customWidth="1"/>
    <col min="988" max="988" width="12" style="21" bestFit="1" customWidth="1"/>
    <col min="989" max="990" width="12" style="21" customWidth="1"/>
    <col min="991" max="1234" width="11.42578125" style="21"/>
    <col min="1235" max="1235" width="3.7109375" style="21" bestFit="1" customWidth="1"/>
    <col min="1236" max="1236" width="37.7109375" style="21" bestFit="1" customWidth="1"/>
    <col min="1237" max="1237" width="1.28515625" style="21" customWidth="1"/>
    <col min="1238" max="1238" width="13.28515625" style="21" bestFit="1" customWidth="1"/>
    <col min="1239" max="1239" width="1.28515625" style="21" customWidth="1"/>
    <col min="1240" max="1241" width="24.5703125" style="21" customWidth="1"/>
    <col min="1242" max="1242" width="14.7109375" style="21" bestFit="1" customWidth="1"/>
    <col min="1243" max="1243" width="1.28515625" style="21" customWidth="1"/>
    <col min="1244" max="1244" width="12" style="21" bestFit="1" customWidth="1"/>
    <col min="1245" max="1246" width="12" style="21" customWidth="1"/>
    <col min="1247" max="1490" width="11.42578125" style="21"/>
    <col min="1491" max="1491" width="3.7109375" style="21" bestFit="1" customWidth="1"/>
    <col min="1492" max="1492" width="37.7109375" style="21" bestFit="1" customWidth="1"/>
    <col min="1493" max="1493" width="1.28515625" style="21" customWidth="1"/>
    <col min="1494" max="1494" width="13.28515625" style="21" bestFit="1" customWidth="1"/>
    <col min="1495" max="1495" width="1.28515625" style="21" customWidth="1"/>
    <col min="1496" max="1497" width="24.5703125" style="21" customWidth="1"/>
    <col min="1498" max="1498" width="14.7109375" style="21" bestFit="1" customWidth="1"/>
    <col min="1499" max="1499" width="1.28515625" style="21" customWidth="1"/>
    <col min="1500" max="1500" width="12" style="21" bestFit="1" customWidth="1"/>
    <col min="1501" max="1502" width="12" style="21" customWidth="1"/>
    <col min="1503" max="1746" width="11.42578125" style="21"/>
    <col min="1747" max="1747" width="3.7109375" style="21" bestFit="1" customWidth="1"/>
    <col min="1748" max="1748" width="37.7109375" style="21" bestFit="1" customWidth="1"/>
    <col min="1749" max="1749" width="1.28515625" style="21" customWidth="1"/>
    <col min="1750" max="1750" width="13.28515625" style="21" bestFit="1" customWidth="1"/>
    <col min="1751" max="1751" width="1.28515625" style="21" customWidth="1"/>
    <col min="1752" max="1753" width="24.5703125" style="21" customWidth="1"/>
    <col min="1754" max="1754" width="14.7109375" style="21" bestFit="1" customWidth="1"/>
    <col min="1755" max="1755" width="1.28515625" style="21" customWidth="1"/>
    <col min="1756" max="1756" width="12" style="21" bestFit="1" customWidth="1"/>
    <col min="1757" max="1758" width="12" style="21" customWidth="1"/>
    <col min="1759" max="2002" width="11.42578125" style="21"/>
    <col min="2003" max="2003" width="3.7109375" style="21" bestFit="1" customWidth="1"/>
    <col min="2004" max="2004" width="37.7109375" style="21" bestFit="1" customWidth="1"/>
    <col min="2005" max="2005" width="1.28515625" style="21" customWidth="1"/>
    <col min="2006" max="2006" width="13.28515625" style="21" bestFit="1" customWidth="1"/>
    <col min="2007" max="2007" width="1.28515625" style="21" customWidth="1"/>
    <col min="2008" max="2009" width="24.5703125" style="21" customWidth="1"/>
    <col min="2010" max="2010" width="14.7109375" style="21" bestFit="1" customWidth="1"/>
    <col min="2011" max="2011" width="1.28515625" style="21" customWidth="1"/>
    <col min="2012" max="2012" width="12" style="21" bestFit="1" customWidth="1"/>
    <col min="2013" max="2014" width="12" style="21" customWidth="1"/>
    <col min="2015" max="2258" width="11.42578125" style="21"/>
    <col min="2259" max="2259" width="3.7109375" style="21" bestFit="1" customWidth="1"/>
    <col min="2260" max="2260" width="37.7109375" style="21" bestFit="1" customWidth="1"/>
    <col min="2261" max="2261" width="1.28515625" style="21" customWidth="1"/>
    <col min="2262" max="2262" width="13.28515625" style="21" bestFit="1" customWidth="1"/>
    <col min="2263" max="2263" width="1.28515625" style="21" customWidth="1"/>
    <col min="2264" max="2265" width="24.5703125" style="21" customWidth="1"/>
    <col min="2266" max="2266" width="14.7109375" style="21" bestFit="1" customWidth="1"/>
    <col min="2267" max="2267" width="1.28515625" style="21" customWidth="1"/>
    <col min="2268" max="2268" width="12" style="21" bestFit="1" customWidth="1"/>
    <col min="2269" max="2270" width="12" style="21" customWidth="1"/>
    <col min="2271" max="2514" width="11.42578125" style="21"/>
    <col min="2515" max="2515" width="3.7109375" style="21" bestFit="1" customWidth="1"/>
    <col min="2516" max="2516" width="37.7109375" style="21" bestFit="1" customWidth="1"/>
    <col min="2517" max="2517" width="1.28515625" style="21" customWidth="1"/>
    <col min="2518" max="2518" width="13.28515625" style="21" bestFit="1" customWidth="1"/>
    <col min="2519" max="2519" width="1.28515625" style="21" customWidth="1"/>
    <col min="2520" max="2521" width="24.5703125" style="21" customWidth="1"/>
    <col min="2522" max="2522" width="14.7109375" style="21" bestFit="1" customWidth="1"/>
    <col min="2523" max="2523" width="1.28515625" style="21" customWidth="1"/>
    <col min="2524" max="2524" width="12" style="21" bestFit="1" customWidth="1"/>
    <col min="2525" max="2526" width="12" style="21" customWidth="1"/>
    <col min="2527" max="2770" width="11.42578125" style="21"/>
    <col min="2771" max="2771" width="3.7109375" style="21" bestFit="1" customWidth="1"/>
    <col min="2772" max="2772" width="37.7109375" style="21" bestFit="1" customWidth="1"/>
    <col min="2773" max="2773" width="1.28515625" style="21" customWidth="1"/>
    <col min="2774" max="2774" width="13.28515625" style="21" bestFit="1" customWidth="1"/>
    <col min="2775" max="2775" width="1.28515625" style="21" customWidth="1"/>
    <col min="2776" max="2777" width="24.5703125" style="21" customWidth="1"/>
    <col min="2778" max="2778" width="14.7109375" style="21" bestFit="1" customWidth="1"/>
    <col min="2779" max="2779" width="1.28515625" style="21" customWidth="1"/>
    <col min="2780" max="2780" width="12" style="21" bestFit="1" customWidth="1"/>
    <col min="2781" max="2782" width="12" style="21" customWidth="1"/>
    <col min="2783" max="3026" width="11.42578125" style="21"/>
    <col min="3027" max="3027" width="3.7109375" style="21" bestFit="1" customWidth="1"/>
    <col min="3028" max="3028" width="37.7109375" style="21" bestFit="1" customWidth="1"/>
    <col min="3029" max="3029" width="1.28515625" style="21" customWidth="1"/>
    <col min="3030" max="3030" width="13.28515625" style="21" bestFit="1" customWidth="1"/>
    <col min="3031" max="3031" width="1.28515625" style="21" customWidth="1"/>
    <col min="3032" max="3033" width="24.5703125" style="21" customWidth="1"/>
    <col min="3034" max="3034" width="14.7109375" style="21" bestFit="1" customWidth="1"/>
    <col min="3035" max="3035" width="1.28515625" style="21" customWidth="1"/>
    <col min="3036" max="3036" width="12" style="21" bestFit="1" customWidth="1"/>
    <col min="3037" max="3038" width="12" style="21" customWidth="1"/>
    <col min="3039" max="3282" width="11.42578125" style="21"/>
    <col min="3283" max="3283" width="3.7109375" style="21" bestFit="1" customWidth="1"/>
    <col min="3284" max="3284" width="37.7109375" style="21" bestFit="1" customWidth="1"/>
    <col min="3285" max="3285" width="1.28515625" style="21" customWidth="1"/>
    <col min="3286" max="3286" width="13.28515625" style="21" bestFit="1" customWidth="1"/>
    <col min="3287" max="3287" width="1.28515625" style="21" customWidth="1"/>
    <col min="3288" max="3289" width="24.5703125" style="21" customWidth="1"/>
    <col min="3290" max="3290" width="14.7109375" style="21" bestFit="1" customWidth="1"/>
    <col min="3291" max="3291" width="1.28515625" style="21" customWidth="1"/>
    <col min="3292" max="3292" width="12" style="21" bestFit="1" customWidth="1"/>
    <col min="3293" max="3294" width="12" style="21" customWidth="1"/>
    <col min="3295" max="3538" width="11.42578125" style="21"/>
    <col min="3539" max="3539" width="3.7109375" style="21" bestFit="1" customWidth="1"/>
    <col min="3540" max="3540" width="37.7109375" style="21" bestFit="1" customWidth="1"/>
    <col min="3541" max="3541" width="1.28515625" style="21" customWidth="1"/>
    <col min="3542" max="3542" width="13.28515625" style="21" bestFit="1" customWidth="1"/>
    <col min="3543" max="3543" width="1.28515625" style="21" customWidth="1"/>
    <col min="3544" max="3545" width="24.5703125" style="21" customWidth="1"/>
    <col min="3546" max="3546" width="14.7109375" style="21" bestFit="1" customWidth="1"/>
    <col min="3547" max="3547" width="1.28515625" style="21" customWidth="1"/>
    <col min="3548" max="3548" width="12" style="21" bestFit="1" customWidth="1"/>
    <col min="3549" max="3550" width="12" style="21" customWidth="1"/>
    <col min="3551" max="3794" width="11.42578125" style="21"/>
    <col min="3795" max="3795" width="3.7109375" style="21" bestFit="1" customWidth="1"/>
    <col min="3796" max="3796" width="37.7109375" style="21" bestFit="1" customWidth="1"/>
    <col min="3797" max="3797" width="1.28515625" style="21" customWidth="1"/>
    <col min="3798" max="3798" width="13.28515625" style="21" bestFit="1" customWidth="1"/>
    <col min="3799" max="3799" width="1.28515625" style="21" customWidth="1"/>
    <col min="3800" max="3801" width="24.5703125" style="21" customWidth="1"/>
    <col min="3802" max="3802" width="14.7109375" style="21" bestFit="1" customWidth="1"/>
    <col min="3803" max="3803" width="1.28515625" style="21" customWidth="1"/>
    <col min="3804" max="3804" width="12" style="21" bestFit="1" customWidth="1"/>
    <col min="3805" max="3806" width="12" style="21" customWidth="1"/>
    <col min="3807" max="4050" width="11.42578125" style="21"/>
    <col min="4051" max="4051" width="3.7109375" style="21" bestFit="1" customWidth="1"/>
    <col min="4052" max="4052" width="37.7109375" style="21" bestFit="1" customWidth="1"/>
    <col min="4053" max="4053" width="1.28515625" style="21" customWidth="1"/>
    <col min="4054" max="4054" width="13.28515625" style="21" bestFit="1" customWidth="1"/>
    <col min="4055" max="4055" width="1.28515625" style="21" customWidth="1"/>
    <col min="4056" max="4057" width="24.5703125" style="21" customWidth="1"/>
    <col min="4058" max="4058" width="14.7109375" style="21" bestFit="1" customWidth="1"/>
    <col min="4059" max="4059" width="1.28515625" style="21" customWidth="1"/>
    <col min="4060" max="4060" width="12" style="21" bestFit="1" customWidth="1"/>
    <col min="4061" max="4062" width="12" style="21" customWidth="1"/>
    <col min="4063" max="4306" width="11.42578125" style="21"/>
    <col min="4307" max="4307" width="3.7109375" style="21" bestFit="1" customWidth="1"/>
    <col min="4308" max="4308" width="37.7109375" style="21" bestFit="1" customWidth="1"/>
    <col min="4309" max="4309" width="1.28515625" style="21" customWidth="1"/>
    <col min="4310" max="4310" width="13.28515625" style="21" bestFit="1" customWidth="1"/>
    <col min="4311" max="4311" width="1.28515625" style="21" customWidth="1"/>
    <col min="4312" max="4313" width="24.5703125" style="21" customWidth="1"/>
    <col min="4314" max="4314" width="14.7109375" style="21" bestFit="1" customWidth="1"/>
    <col min="4315" max="4315" width="1.28515625" style="21" customWidth="1"/>
    <col min="4316" max="4316" width="12" style="21" bestFit="1" customWidth="1"/>
    <col min="4317" max="4318" width="12" style="21" customWidth="1"/>
    <col min="4319" max="4562" width="11.42578125" style="21"/>
    <col min="4563" max="4563" width="3.7109375" style="21" bestFit="1" customWidth="1"/>
    <col min="4564" max="4564" width="37.7109375" style="21" bestFit="1" customWidth="1"/>
    <col min="4565" max="4565" width="1.28515625" style="21" customWidth="1"/>
    <col min="4566" max="4566" width="13.28515625" style="21" bestFit="1" customWidth="1"/>
    <col min="4567" max="4567" width="1.28515625" style="21" customWidth="1"/>
    <col min="4568" max="4569" width="24.5703125" style="21" customWidth="1"/>
    <col min="4570" max="4570" width="14.7109375" style="21" bestFit="1" customWidth="1"/>
    <col min="4571" max="4571" width="1.28515625" style="21" customWidth="1"/>
    <col min="4572" max="4572" width="12" style="21" bestFit="1" customWidth="1"/>
    <col min="4573" max="4574" width="12" style="21" customWidth="1"/>
    <col min="4575" max="4818" width="11.42578125" style="21"/>
    <col min="4819" max="4819" width="3.7109375" style="21" bestFit="1" customWidth="1"/>
    <col min="4820" max="4820" width="37.7109375" style="21" bestFit="1" customWidth="1"/>
    <col min="4821" max="4821" width="1.28515625" style="21" customWidth="1"/>
    <col min="4822" max="4822" width="13.28515625" style="21" bestFit="1" customWidth="1"/>
    <col min="4823" max="4823" width="1.28515625" style="21" customWidth="1"/>
    <col min="4824" max="4825" width="24.5703125" style="21" customWidth="1"/>
    <col min="4826" max="4826" width="14.7109375" style="21" bestFit="1" customWidth="1"/>
    <col min="4827" max="4827" width="1.28515625" style="21" customWidth="1"/>
    <col min="4828" max="4828" width="12" style="21" bestFit="1" customWidth="1"/>
    <col min="4829" max="4830" width="12" style="21" customWidth="1"/>
    <col min="4831" max="5074" width="11.42578125" style="21"/>
    <col min="5075" max="5075" width="3.7109375" style="21" bestFit="1" customWidth="1"/>
    <col min="5076" max="5076" width="37.7109375" style="21" bestFit="1" customWidth="1"/>
    <col min="5077" max="5077" width="1.28515625" style="21" customWidth="1"/>
    <col min="5078" max="5078" width="13.28515625" style="21" bestFit="1" customWidth="1"/>
    <col min="5079" max="5079" width="1.28515625" style="21" customWidth="1"/>
    <col min="5080" max="5081" width="24.5703125" style="21" customWidth="1"/>
    <col min="5082" max="5082" width="14.7109375" style="21" bestFit="1" customWidth="1"/>
    <col min="5083" max="5083" width="1.28515625" style="21" customWidth="1"/>
    <col min="5084" max="5084" width="12" style="21" bestFit="1" customWidth="1"/>
    <col min="5085" max="5086" width="12" style="21" customWidth="1"/>
    <col min="5087" max="5330" width="11.42578125" style="21"/>
    <col min="5331" max="5331" width="3.7109375" style="21" bestFit="1" customWidth="1"/>
    <col min="5332" max="5332" width="37.7109375" style="21" bestFit="1" customWidth="1"/>
    <col min="5333" max="5333" width="1.28515625" style="21" customWidth="1"/>
    <col min="5334" max="5334" width="13.28515625" style="21" bestFit="1" customWidth="1"/>
    <col min="5335" max="5335" width="1.28515625" style="21" customWidth="1"/>
    <col min="5336" max="5337" width="24.5703125" style="21" customWidth="1"/>
    <col min="5338" max="5338" width="14.7109375" style="21" bestFit="1" customWidth="1"/>
    <col min="5339" max="5339" width="1.28515625" style="21" customWidth="1"/>
    <col min="5340" max="5340" width="12" style="21" bestFit="1" customWidth="1"/>
    <col min="5341" max="5342" width="12" style="21" customWidth="1"/>
    <col min="5343" max="5586" width="11.42578125" style="21"/>
    <col min="5587" max="5587" width="3.7109375" style="21" bestFit="1" customWidth="1"/>
    <col min="5588" max="5588" width="37.7109375" style="21" bestFit="1" customWidth="1"/>
    <col min="5589" max="5589" width="1.28515625" style="21" customWidth="1"/>
    <col min="5590" max="5590" width="13.28515625" style="21" bestFit="1" customWidth="1"/>
    <col min="5591" max="5591" width="1.28515625" style="21" customWidth="1"/>
    <col min="5592" max="5593" width="24.5703125" style="21" customWidth="1"/>
    <col min="5594" max="5594" width="14.7109375" style="21" bestFit="1" customWidth="1"/>
    <col min="5595" max="5595" width="1.28515625" style="21" customWidth="1"/>
    <col min="5596" max="5596" width="12" style="21" bestFit="1" customWidth="1"/>
    <col min="5597" max="5598" width="12" style="21" customWidth="1"/>
    <col min="5599" max="5842" width="11.42578125" style="21"/>
    <col min="5843" max="5843" width="3.7109375" style="21" bestFit="1" customWidth="1"/>
    <col min="5844" max="5844" width="37.7109375" style="21" bestFit="1" customWidth="1"/>
    <col min="5845" max="5845" width="1.28515625" style="21" customWidth="1"/>
    <col min="5846" max="5846" width="13.28515625" style="21" bestFit="1" customWidth="1"/>
    <col min="5847" max="5847" width="1.28515625" style="21" customWidth="1"/>
    <col min="5848" max="5849" width="24.5703125" style="21" customWidth="1"/>
    <col min="5850" max="5850" width="14.7109375" style="21" bestFit="1" customWidth="1"/>
    <col min="5851" max="5851" width="1.28515625" style="21" customWidth="1"/>
    <col min="5852" max="5852" width="12" style="21" bestFit="1" customWidth="1"/>
    <col min="5853" max="5854" width="12" style="21" customWidth="1"/>
    <col min="5855" max="6098" width="11.42578125" style="21"/>
    <col min="6099" max="6099" width="3.7109375" style="21" bestFit="1" customWidth="1"/>
    <col min="6100" max="6100" width="37.7109375" style="21" bestFit="1" customWidth="1"/>
    <col min="6101" max="6101" width="1.28515625" style="21" customWidth="1"/>
    <col min="6102" max="6102" width="13.28515625" style="21" bestFit="1" customWidth="1"/>
    <col min="6103" max="6103" width="1.28515625" style="21" customWidth="1"/>
    <col min="6104" max="6105" width="24.5703125" style="21" customWidth="1"/>
    <col min="6106" max="6106" width="14.7109375" style="21" bestFit="1" customWidth="1"/>
    <col min="6107" max="6107" width="1.28515625" style="21" customWidth="1"/>
    <col min="6108" max="6108" width="12" style="21" bestFit="1" customWidth="1"/>
    <col min="6109" max="6110" width="12" style="21" customWidth="1"/>
    <col min="6111" max="6354" width="11.42578125" style="21"/>
    <col min="6355" max="6355" width="3.7109375" style="21" bestFit="1" customWidth="1"/>
    <col min="6356" max="6356" width="37.7109375" style="21" bestFit="1" customWidth="1"/>
    <col min="6357" max="6357" width="1.28515625" style="21" customWidth="1"/>
    <col min="6358" max="6358" width="13.28515625" style="21" bestFit="1" customWidth="1"/>
    <col min="6359" max="6359" width="1.28515625" style="21" customWidth="1"/>
    <col min="6360" max="6361" width="24.5703125" style="21" customWidth="1"/>
    <col min="6362" max="6362" width="14.7109375" style="21" bestFit="1" customWidth="1"/>
    <col min="6363" max="6363" width="1.28515625" style="21" customWidth="1"/>
    <col min="6364" max="6364" width="12" style="21" bestFit="1" customWidth="1"/>
    <col min="6365" max="6366" width="12" style="21" customWidth="1"/>
    <col min="6367" max="6610" width="11.42578125" style="21"/>
    <col min="6611" max="6611" width="3.7109375" style="21" bestFit="1" customWidth="1"/>
    <col min="6612" max="6612" width="37.7109375" style="21" bestFit="1" customWidth="1"/>
    <col min="6613" max="6613" width="1.28515625" style="21" customWidth="1"/>
    <col min="6614" max="6614" width="13.28515625" style="21" bestFit="1" customWidth="1"/>
    <col min="6615" max="6615" width="1.28515625" style="21" customWidth="1"/>
    <col min="6616" max="6617" width="24.5703125" style="21" customWidth="1"/>
    <col min="6618" max="6618" width="14.7109375" style="21" bestFit="1" customWidth="1"/>
    <col min="6619" max="6619" width="1.28515625" style="21" customWidth="1"/>
    <col min="6620" max="6620" width="12" style="21" bestFit="1" customWidth="1"/>
    <col min="6621" max="6622" width="12" style="21" customWidth="1"/>
    <col min="6623" max="6866" width="11.42578125" style="21"/>
    <col min="6867" max="6867" width="3.7109375" style="21" bestFit="1" customWidth="1"/>
    <col min="6868" max="6868" width="37.7109375" style="21" bestFit="1" customWidth="1"/>
    <col min="6869" max="6869" width="1.28515625" style="21" customWidth="1"/>
    <col min="6870" max="6870" width="13.28515625" style="21" bestFit="1" customWidth="1"/>
    <col min="6871" max="6871" width="1.28515625" style="21" customWidth="1"/>
    <col min="6872" max="6873" width="24.5703125" style="21" customWidth="1"/>
    <col min="6874" max="6874" width="14.7109375" style="21" bestFit="1" customWidth="1"/>
    <col min="6875" max="6875" width="1.28515625" style="21" customWidth="1"/>
    <col min="6876" max="6876" width="12" style="21" bestFit="1" customWidth="1"/>
    <col min="6877" max="6878" width="12" style="21" customWidth="1"/>
    <col min="6879" max="7122" width="11.42578125" style="21"/>
    <col min="7123" max="7123" width="3.7109375" style="21" bestFit="1" customWidth="1"/>
    <col min="7124" max="7124" width="37.7109375" style="21" bestFit="1" customWidth="1"/>
    <col min="7125" max="7125" width="1.28515625" style="21" customWidth="1"/>
    <col min="7126" max="7126" width="13.28515625" style="21" bestFit="1" customWidth="1"/>
    <col min="7127" max="7127" width="1.28515625" style="21" customWidth="1"/>
    <col min="7128" max="7129" width="24.5703125" style="21" customWidth="1"/>
    <col min="7130" max="7130" width="14.7109375" style="21" bestFit="1" customWidth="1"/>
    <col min="7131" max="7131" width="1.28515625" style="21" customWidth="1"/>
    <col min="7132" max="7132" width="12" style="21" bestFit="1" customWidth="1"/>
    <col min="7133" max="7134" width="12" style="21" customWidth="1"/>
    <col min="7135" max="7378" width="11.42578125" style="21"/>
    <col min="7379" max="7379" width="3.7109375" style="21" bestFit="1" customWidth="1"/>
    <col min="7380" max="7380" width="37.7109375" style="21" bestFit="1" customWidth="1"/>
    <col min="7381" max="7381" width="1.28515625" style="21" customWidth="1"/>
    <col min="7382" max="7382" width="13.28515625" style="21" bestFit="1" customWidth="1"/>
    <col min="7383" max="7383" width="1.28515625" style="21" customWidth="1"/>
    <col min="7384" max="7385" width="24.5703125" style="21" customWidth="1"/>
    <col min="7386" max="7386" width="14.7109375" style="21" bestFit="1" customWidth="1"/>
    <col min="7387" max="7387" width="1.28515625" style="21" customWidth="1"/>
    <col min="7388" max="7388" width="12" style="21" bestFit="1" customWidth="1"/>
    <col min="7389" max="7390" width="12" style="21" customWidth="1"/>
    <col min="7391" max="7634" width="11.42578125" style="21"/>
    <col min="7635" max="7635" width="3.7109375" style="21" bestFit="1" customWidth="1"/>
    <col min="7636" max="7636" width="37.7109375" style="21" bestFit="1" customWidth="1"/>
    <col min="7637" max="7637" width="1.28515625" style="21" customWidth="1"/>
    <col min="7638" max="7638" width="13.28515625" style="21" bestFit="1" customWidth="1"/>
    <col min="7639" max="7639" width="1.28515625" style="21" customWidth="1"/>
    <col min="7640" max="7641" width="24.5703125" style="21" customWidth="1"/>
    <col min="7642" max="7642" width="14.7109375" style="21" bestFit="1" customWidth="1"/>
    <col min="7643" max="7643" width="1.28515625" style="21" customWidth="1"/>
    <col min="7644" max="7644" width="12" style="21" bestFit="1" customWidth="1"/>
    <col min="7645" max="7646" width="12" style="21" customWidth="1"/>
    <col min="7647" max="7890" width="11.42578125" style="21"/>
    <col min="7891" max="7891" width="3.7109375" style="21" bestFit="1" customWidth="1"/>
    <col min="7892" max="7892" width="37.7109375" style="21" bestFit="1" customWidth="1"/>
    <col min="7893" max="7893" width="1.28515625" style="21" customWidth="1"/>
    <col min="7894" max="7894" width="13.28515625" style="21" bestFit="1" customWidth="1"/>
    <col min="7895" max="7895" width="1.28515625" style="21" customWidth="1"/>
    <col min="7896" max="7897" width="24.5703125" style="21" customWidth="1"/>
    <col min="7898" max="7898" width="14.7109375" style="21" bestFit="1" customWidth="1"/>
    <col min="7899" max="7899" width="1.28515625" style="21" customWidth="1"/>
    <col min="7900" max="7900" width="12" style="21" bestFit="1" customWidth="1"/>
    <col min="7901" max="7902" width="12" style="21" customWidth="1"/>
    <col min="7903" max="8146" width="11.42578125" style="21"/>
    <col min="8147" max="8147" width="3.7109375" style="21" bestFit="1" customWidth="1"/>
    <col min="8148" max="8148" width="37.7109375" style="21" bestFit="1" customWidth="1"/>
    <col min="8149" max="8149" width="1.28515625" style="21" customWidth="1"/>
    <col min="8150" max="8150" width="13.28515625" style="21" bestFit="1" customWidth="1"/>
    <col min="8151" max="8151" width="1.28515625" style="21" customWidth="1"/>
    <col min="8152" max="8153" width="24.5703125" style="21" customWidth="1"/>
    <col min="8154" max="8154" width="14.7109375" style="21" bestFit="1" customWidth="1"/>
    <col min="8155" max="8155" width="1.28515625" style="21" customWidth="1"/>
    <col min="8156" max="8156" width="12" style="21" bestFit="1" customWidth="1"/>
    <col min="8157" max="8158" width="12" style="21" customWidth="1"/>
    <col min="8159" max="8402" width="11.42578125" style="21"/>
    <col min="8403" max="8403" width="3.7109375" style="21" bestFit="1" customWidth="1"/>
    <col min="8404" max="8404" width="37.7109375" style="21" bestFit="1" customWidth="1"/>
    <col min="8405" max="8405" width="1.28515625" style="21" customWidth="1"/>
    <col min="8406" max="8406" width="13.28515625" style="21" bestFit="1" customWidth="1"/>
    <col min="8407" max="8407" width="1.28515625" style="21" customWidth="1"/>
    <col min="8408" max="8409" width="24.5703125" style="21" customWidth="1"/>
    <col min="8410" max="8410" width="14.7109375" style="21" bestFit="1" customWidth="1"/>
    <col min="8411" max="8411" width="1.28515625" style="21" customWidth="1"/>
    <col min="8412" max="8412" width="12" style="21" bestFit="1" customWidth="1"/>
    <col min="8413" max="8414" width="12" style="21" customWidth="1"/>
    <col min="8415" max="8658" width="11.42578125" style="21"/>
    <col min="8659" max="8659" width="3.7109375" style="21" bestFit="1" customWidth="1"/>
    <col min="8660" max="8660" width="37.7109375" style="21" bestFit="1" customWidth="1"/>
    <col min="8661" max="8661" width="1.28515625" style="21" customWidth="1"/>
    <col min="8662" max="8662" width="13.28515625" style="21" bestFit="1" customWidth="1"/>
    <col min="8663" max="8663" width="1.28515625" style="21" customWidth="1"/>
    <col min="8664" max="8665" width="24.5703125" style="21" customWidth="1"/>
    <col min="8666" max="8666" width="14.7109375" style="21" bestFit="1" customWidth="1"/>
    <col min="8667" max="8667" width="1.28515625" style="21" customWidth="1"/>
    <col min="8668" max="8668" width="12" style="21" bestFit="1" customWidth="1"/>
    <col min="8669" max="8670" width="12" style="21" customWidth="1"/>
    <col min="8671" max="8914" width="11.42578125" style="21"/>
    <col min="8915" max="8915" width="3.7109375" style="21" bestFit="1" customWidth="1"/>
    <col min="8916" max="8916" width="37.7109375" style="21" bestFit="1" customWidth="1"/>
    <col min="8917" max="8917" width="1.28515625" style="21" customWidth="1"/>
    <col min="8918" max="8918" width="13.28515625" style="21" bestFit="1" customWidth="1"/>
    <col min="8919" max="8919" width="1.28515625" style="21" customWidth="1"/>
    <col min="8920" max="8921" width="24.5703125" style="21" customWidth="1"/>
    <col min="8922" max="8922" width="14.7109375" style="21" bestFit="1" customWidth="1"/>
    <col min="8923" max="8923" width="1.28515625" style="21" customWidth="1"/>
    <col min="8924" max="8924" width="12" style="21" bestFit="1" customWidth="1"/>
    <col min="8925" max="8926" width="12" style="21" customWidth="1"/>
    <col min="8927" max="9170" width="11.42578125" style="21"/>
    <col min="9171" max="9171" width="3.7109375" style="21" bestFit="1" customWidth="1"/>
    <col min="9172" max="9172" width="37.7109375" style="21" bestFit="1" customWidth="1"/>
    <col min="9173" max="9173" width="1.28515625" style="21" customWidth="1"/>
    <col min="9174" max="9174" width="13.28515625" style="21" bestFit="1" customWidth="1"/>
    <col min="9175" max="9175" width="1.28515625" style="21" customWidth="1"/>
    <col min="9176" max="9177" width="24.5703125" style="21" customWidth="1"/>
    <col min="9178" max="9178" width="14.7109375" style="21" bestFit="1" customWidth="1"/>
    <col min="9179" max="9179" width="1.28515625" style="21" customWidth="1"/>
    <col min="9180" max="9180" width="12" style="21" bestFit="1" customWidth="1"/>
    <col min="9181" max="9182" width="12" style="21" customWidth="1"/>
    <col min="9183" max="9426" width="11.42578125" style="21"/>
    <col min="9427" max="9427" width="3.7109375" style="21" bestFit="1" customWidth="1"/>
    <col min="9428" max="9428" width="37.7109375" style="21" bestFit="1" customWidth="1"/>
    <col min="9429" max="9429" width="1.28515625" style="21" customWidth="1"/>
    <col min="9430" max="9430" width="13.28515625" style="21" bestFit="1" customWidth="1"/>
    <col min="9431" max="9431" width="1.28515625" style="21" customWidth="1"/>
    <col min="9432" max="9433" width="24.5703125" style="21" customWidth="1"/>
    <col min="9434" max="9434" width="14.7109375" style="21" bestFit="1" customWidth="1"/>
    <col min="9435" max="9435" width="1.28515625" style="21" customWidth="1"/>
    <col min="9436" max="9436" width="12" style="21" bestFit="1" customWidth="1"/>
    <col min="9437" max="9438" width="12" style="21" customWidth="1"/>
    <col min="9439" max="9682" width="11.42578125" style="21"/>
    <col min="9683" max="9683" width="3.7109375" style="21" bestFit="1" customWidth="1"/>
    <col min="9684" max="9684" width="37.7109375" style="21" bestFit="1" customWidth="1"/>
    <col min="9685" max="9685" width="1.28515625" style="21" customWidth="1"/>
    <col min="9686" max="9686" width="13.28515625" style="21" bestFit="1" customWidth="1"/>
    <col min="9687" max="9687" width="1.28515625" style="21" customWidth="1"/>
    <col min="9688" max="9689" width="24.5703125" style="21" customWidth="1"/>
    <col min="9690" max="9690" width="14.7109375" style="21" bestFit="1" customWidth="1"/>
    <col min="9691" max="9691" width="1.28515625" style="21" customWidth="1"/>
    <col min="9692" max="9692" width="12" style="21" bestFit="1" customWidth="1"/>
    <col min="9693" max="9694" width="12" style="21" customWidth="1"/>
    <col min="9695" max="9938" width="11.42578125" style="21"/>
    <col min="9939" max="9939" width="3.7109375" style="21" bestFit="1" customWidth="1"/>
    <col min="9940" max="9940" width="37.7109375" style="21" bestFit="1" customWidth="1"/>
    <col min="9941" max="9941" width="1.28515625" style="21" customWidth="1"/>
    <col min="9942" max="9942" width="13.28515625" style="21" bestFit="1" customWidth="1"/>
    <col min="9943" max="9943" width="1.28515625" style="21" customWidth="1"/>
    <col min="9944" max="9945" width="24.5703125" style="21" customWidth="1"/>
    <col min="9946" max="9946" width="14.7109375" style="21" bestFit="1" customWidth="1"/>
    <col min="9947" max="9947" width="1.28515625" style="21" customWidth="1"/>
    <col min="9948" max="9948" width="12" style="21" bestFit="1" customWidth="1"/>
    <col min="9949" max="9950" width="12" style="21" customWidth="1"/>
    <col min="9951" max="10194" width="11.42578125" style="21"/>
    <col min="10195" max="10195" width="3.7109375" style="21" bestFit="1" customWidth="1"/>
    <col min="10196" max="10196" width="37.7109375" style="21" bestFit="1" customWidth="1"/>
    <col min="10197" max="10197" width="1.28515625" style="21" customWidth="1"/>
    <col min="10198" max="10198" width="13.28515625" style="21" bestFit="1" customWidth="1"/>
    <col min="10199" max="10199" width="1.28515625" style="21" customWidth="1"/>
    <col min="10200" max="10201" width="24.5703125" style="21" customWidth="1"/>
    <col min="10202" max="10202" width="14.7109375" style="21" bestFit="1" customWidth="1"/>
    <col min="10203" max="10203" width="1.28515625" style="21" customWidth="1"/>
    <col min="10204" max="10204" width="12" style="21" bestFit="1" customWidth="1"/>
    <col min="10205" max="10206" width="12" style="21" customWidth="1"/>
    <col min="10207" max="10450" width="11.42578125" style="21"/>
    <col min="10451" max="10451" width="3.7109375" style="21" bestFit="1" customWidth="1"/>
    <col min="10452" max="10452" width="37.7109375" style="21" bestFit="1" customWidth="1"/>
    <col min="10453" max="10453" width="1.28515625" style="21" customWidth="1"/>
    <col min="10454" max="10454" width="13.28515625" style="21" bestFit="1" customWidth="1"/>
    <col min="10455" max="10455" width="1.28515625" style="21" customWidth="1"/>
    <col min="10456" max="10457" width="24.5703125" style="21" customWidth="1"/>
    <col min="10458" max="10458" width="14.7109375" style="21" bestFit="1" customWidth="1"/>
    <col min="10459" max="10459" width="1.28515625" style="21" customWidth="1"/>
    <col min="10460" max="10460" width="12" style="21" bestFit="1" customWidth="1"/>
    <col min="10461" max="10462" width="12" style="21" customWidth="1"/>
    <col min="10463" max="10706" width="11.42578125" style="21"/>
    <col min="10707" max="10707" width="3.7109375" style="21" bestFit="1" customWidth="1"/>
    <col min="10708" max="10708" width="37.7109375" style="21" bestFit="1" customWidth="1"/>
    <col min="10709" max="10709" width="1.28515625" style="21" customWidth="1"/>
    <col min="10710" max="10710" width="13.28515625" style="21" bestFit="1" customWidth="1"/>
    <col min="10711" max="10711" width="1.28515625" style="21" customWidth="1"/>
    <col min="10712" max="10713" width="24.5703125" style="21" customWidth="1"/>
    <col min="10714" max="10714" width="14.7109375" style="21" bestFit="1" customWidth="1"/>
    <col min="10715" max="10715" width="1.28515625" style="21" customWidth="1"/>
    <col min="10716" max="10716" width="12" style="21" bestFit="1" customWidth="1"/>
    <col min="10717" max="10718" width="12" style="21" customWidth="1"/>
    <col min="10719" max="10962" width="11.42578125" style="21"/>
    <col min="10963" max="10963" width="3.7109375" style="21" bestFit="1" customWidth="1"/>
    <col min="10964" max="10964" width="37.7109375" style="21" bestFit="1" customWidth="1"/>
    <col min="10965" max="10965" width="1.28515625" style="21" customWidth="1"/>
    <col min="10966" max="10966" width="13.28515625" style="21" bestFit="1" customWidth="1"/>
    <col min="10967" max="10967" width="1.28515625" style="21" customWidth="1"/>
    <col min="10968" max="10969" width="24.5703125" style="21" customWidth="1"/>
    <col min="10970" max="10970" width="14.7109375" style="21" bestFit="1" customWidth="1"/>
    <col min="10971" max="10971" width="1.28515625" style="21" customWidth="1"/>
    <col min="10972" max="10972" width="12" style="21" bestFit="1" customWidth="1"/>
    <col min="10973" max="10974" width="12" style="21" customWidth="1"/>
    <col min="10975" max="11218" width="11.42578125" style="21"/>
    <col min="11219" max="11219" width="3.7109375" style="21" bestFit="1" customWidth="1"/>
    <col min="11220" max="11220" width="37.7109375" style="21" bestFit="1" customWidth="1"/>
    <col min="11221" max="11221" width="1.28515625" style="21" customWidth="1"/>
    <col min="11222" max="11222" width="13.28515625" style="21" bestFit="1" customWidth="1"/>
    <col min="11223" max="11223" width="1.28515625" style="21" customWidth="1"/>
    <col min="11224" max="11225" width="24.5703125" style="21" customWidth="1"/>
    <col min="11226" max="11226" width="14.7109375" style="21" bestFit="1" customWidth="1"/>
    <col min="11227" max="11227" width="1.28515625" style="21" customWidth="1"/>
    <col min="11228" max="11228" width="12" style="21" bestFit="1" customWidth="1"/>
    <col min="11229" max="11230" width="12" style="21" customWidth="1"/>
    <col min="11231" max="11474" width="11.42578125" style="21"/>
    <col min="11475" max="11475" width="3.7109375" style="21" bestFit="1" customWidth="1"/>
    <col min="11476" max="11476" width="37.7109375" style="21" bestFit="1" customWidth="1"/>
    <col min="11477" max="11477" width="1.28515625" style="21" customWidth="1"/>
    <col min="11478" max="11478" width="13.28515625" style="21" bestFit="1" customWidth="1"/>
    <col min="11479" max="11479" width="1.28515625" style="21" customWidth="1"/>
    <col min="11480" max="11481" width="24.5703125" style="21" customWidth="1"/>
    <col min="11482" max="11482" width="14.7109375" style="21" bestFit="1" customWidth="1"/>
    <col min="11483" max="11483" width="1.28515625" style="21" customWidth="1"/>
    <col min="11484" max="11484" width="12" style="21" bestFit="1" customWidth="1"/>
    <col min="11485" max="11486" width="12" style="21" customWidth="1"/>
    <col min="11487" max="11730" width="11.42578125" style="21"/>
    <col min="11731" max="11731" width="3.7109375" style="21" bestFit="1" customWidth="1"/>
    <col min="11732" max="11732" width="37.7109375" style="21" bestFit="1" customWidth="1"/>
    <col min="11733" max="11733" width="1.28515625" style="21" customWidth="1"/>
    <col min="11734" max="11734" width="13.28515625" style="21" bestFit="1" customWidth="1"/>
    <col min="11735" max="11735" width="1.28515625" style="21" customWidth="1"/>
    <col min="11736" max="11737" width="24.5703125" style="21" customWidth="1"/>
    <col min="11738" max="11738" width="14.7109375" style="21" bestFit="1" customWidth="1"/>
    <col min="11739" max="11739" width="1.28515625" style="21" customWidth="1"/>
    <col min="11740" max="11740" width="12" style="21" bestFit="1" customWidth="1"/>
    <col min="11741" max="11742" width="12" style="21" customWidth="1"/>
    <col min="11743" max="11986" width="11.42578125" style="21"/>
    <col min="11987" max="11987" width="3.7109375" style="21" bestFit="1" customWidth="1"/>
    <col min="11988" max="11988" width="37.7109375" style="21" bestFit="1" customWidth="1"/>
    <col min="11989" max="11989" width="1.28515625" style="21" customWidth="1"/>
    <col min="11990" max="11990" width="13.28515625" style="21" bestFit="1" customWidth="1"/>
    <col min="11991" max="11991" width="1.28515625" style="21" customWidth="1"/>
    <col min="11992" max="11993" width="24.5703125" style="21" customWidth="1"/>
    <col min="11994" max="11994" width="14.7109375" style="21" bestFit="1" customWidth="1"/>
    <col min="11995" max="11995" width="1.28515625" style="21" customWidth="1"/>
    <col min="11996" max="11996" width="12" style="21" bestFit="1" customWidth="1"/>
    <col min="11997" max="11998" width="12" style="21" customWidth="1"/>
    <col min="11999" max="12242" width="11.42578125" style="21"/>
    <col min="12243" max="12243" width="3.7109375" style="21" bestFit="1" customWidth="1"/>
    <col min="12244" max="12244" width="37.7109375" style="21" bestFit="1" customWidth="1"/>
    <col min="12245" max="12245" width="1.28515625" style="21" customWidth="1"/>
    <col min="12246" max="12246" width="13.28515625" style="21" bestFit="1" customWidth="1"/>
    <col min="12247" max="12247" width="1.28515625" style="21" customWidth="1"/>
    <col min="12248" max="12249" width="24.5703125" style="21" customWidth="1"/>
    <col min="12250" max="12250" width="14.7109375" style="21" bestFit="1" customWidth="1"/>
    <col min="12251" max="12251" width="1.28515625" style="21" customWidth="1"/>
    <col min="12252" max="12252" width="12" style="21" bestFit="1" customWidth="1"/>
    <col min="12253" max="12254" width="12" style="21" customWidth="1"/>
    <col min="12255" max="12498" width="11.42578125" style="21"/>
    <col min="12499" max="12499" width="3.7109375" style="21" bestFit="1" customWidth="1"/>
    <col min="12500" max="12500" width="37.7109375" style="21" bestFit="1" customWidth="1"/>
    <col min="12501" max="12501" width="1.28515625" style="21" customWidth="1"/>
    <col min="12502" max="12502" width="13.28515625" style="21" bestFit="1" customWidth="1"/>
    <col min="12503" max="12503" width="1.28515625" style="21" customWidth="1"/>
    <col min="12504" max="12505" width="24.5703125" style="21" customWidth="1"/>
    <col min="12506" max="12506" width="14.7109375" style="21" bestFit="1" customWidth="1"/>
    <col min="12507" max="12507" width="1.28515625" style="21" customWidth="1"/>
    <col min="12508" max="12508" width="12" style="21" bestFit="1" customWidth="1"/>
    <col min="12509" max="12510" width="12" style="21" customWidth="1"/>
    <col min="12511" max="12754" width="11.42578125" style="21"/>
    <col min="12755" max="12755" width="3.7109375" style="21" bestFit="1" customWidth="1"/>
    <col min="12756" max="12756" width="37.7109375" style="21" bestFit="1" customWidth="1"/>
    <col min="12757" max="12757" width="1.28515625" style="21" customWidth="1"/>
    <col min="12758" max="12758" width="13.28515625" style="21" bestFit="1" customWidth="1"/>
    <col min="12759" max="12759" width="1.28515625" style="21" customWidth="1"/>
    <col min="12760" max="12761" width="24.5703125" style="21" customWidth="1"/>
    <col min="12762" max="12762" width="14.7109375" style="21" bestFit="1" customWidth="1"/>
    <col min="12763" max="12763" width="1.28515625" style="21" customWidth="1"/>
    <col min="12764" max="12764" width="12" style="21" bestFit="1" customWidth="1"/>
    <col min="12765" max="12766" width="12" style="21" customWidth="1"/>
    <col min="12767" max="13010" width="11.42578125" style="21"/>
    <col min="13011" max="13011" width="3.7109375" style="21" bestFit="1" customWidth="1"/>
    <col min="13012" max="13012" width="37.7109375" style="21" bestFit="1" customWidth="1"/>
    <col min="13013" max="13013" width="1.28515625" style="21" customWidth="1"/>
    <col min="13014" max="13014" width="13.28515625" style="21" bestFit="1" customWidth="1"/>
    <col min="13015" max="13015" width="1.28515625" style="21" customWidth="1"/>
    <col min="13016" max="13017" width="24.5703125" style="21" customWidth="1"/>
    <col min="13018" max="13018" width="14.7109375" style="21" bestFit="1" customWidth="1"/>
    <col min="13019" max="13019" width="1.28515625" style="21" customWidth="1"/>
    <col min="13020" max="13020" width="12" style="21" bestFit="1" customWidth="1"/>
    <col min="13021" max="13022" width="12" style="21" customWidth="1"/>
    <col min="13023" max="13266" width="11.42578125" style="21"/>
    <col min="13267" max="13267" width="3.7109375" style="21" bestFit="1" customWidth="1"/>
    <col min="13268" max="13268" width="37.7109375" style="21" bestFit="1" customWidth="1"/>
    <col min="13269" max="13269" width="1.28515625" style="21" customWidth="1"/>
    <col min="13270" max="13270" width="13.28515625" style="21" bestFit="1" customWidth="1"/>
    <col min="13271" max="13271" width="1.28515625" style="21" customWidth="1"/>
    <col min="13272" max="13273" width="24.5703125" style="21" customWidth="1"/>
    <col min="13274" max="13274" width="14.7109375" style="21" bestFit="1" customWidth="1"/>
    <col min="13275" max="13275" width="1.28515625" style="21" customWidth="1"/>
    <col min="13276" max="13276" width="12" style="21" bestFit="1" customWidth="1"/>
    <col min="13277" max="13278" width="12" style="21" customWidth="1"/>
    <col min="13279" max="13522" width="11.42578125" style="21"/>
    <col min="13523" max="13523" width="3.7109375" style="21" bestFit="1" customWidth="1"/>
    <col min="13524" max="13524" width="37.7109375" style="21" bestFit="1" customWidth="1"/>
    <col min="13525" max="13525" width="1.28515625" style="21" customWidth="1"/>
    <col min="13526" max="13526" width="13.28515625" style="21" bestFit="1" customWidth="1"/>
    <col min="13527" max="13527" width="1.28515625" style="21" customWidth="1"/>
    <col min="13528" max="13529" width="24.5703125" style="21" customWidth="1"/>
    <col min="13530" max="13530" width="14.7109375" style="21" bestFit="1" customWidth="1"/>
    <col min="13531" max="13531" width="1.28515625" style="21" customWidth="1"/>
    <col min="13532" max="13532" width="12" style="21" bestFit="1" customWidth="1"/>
    <col min="13533" max="13534" width="12" style="21" customWidth="1"/>
    <col min="13535" max="13778" width="11.42578125" style="21"/>
    <col min="13779" max="13779" width="3.7109375" style="21" bestFit="1" customWidth="1"/>
    <col min="13780" max="13780" width="37.7109375" style="21" bestFit="1" customWidth="1"/>
    <col min="13781" max="13781" width="1.28515625" style="21" customWidth="1"/>
    <col min="13782" max="13782" width="13.28515625" style="21" bestFit="1" customWidth="1"/>
    <col min="13783" max="13783" width="1.28515625" style="21" customWidth="1"/>
    <col min="13784" max="13785" width="24.5703125" style="21" customWidth="1"/>
    <col min="13786" max="13786" width="14.7109375" style="21" bestFit="1" customWidth="1"/>
    <col min="13787" max="13787" width="1.28515625" style="21" customWidth="1"/>
    <col min="13788" max="13788" width="12" style="21" bestFit="1" customWidth="1"/>
    <col min="13789" max="13790" width="12" style="21" customWidth="1"/>
    <col min="13791" max="14034" width="11.42578125" style="21"/>
    <col min="14035" max="14035" width="3.7109375" style="21" bestFit="1" customWidth="1"/>
    <col min="14036" max="14036" width="37.7109375" style="21" bestFit="1" customWidth="1"/>
    <col min="14037" max="14037" width="1.28515625" style="21" customWidth="1"/>
    <col min="14038" max="14038" width="13.28515625" style="21" bestFit="1" customWidth="1"/>
    <col min="14039" max="14039" width="1.28515625" style="21" customWidth="1"/>
    <col min="14040" max="14041" width="24.5703125" style="21" customWidth="1"/>
    <col min="14042" max="14042" width="14.7109375" style="21" bestFit="1" customWidth="1"/>
    <col min="14043" max="14043" width="1.28515625" style="21" customWidth="1"/>
    <col min="14044" max="14044" width="12" style="21" bestFit="1" customWidth="1"/>
    <col min="14045" max="14046" width="12" style="21" customWidth="1"/>
    <col min="14047" max="14290" width="11.42578125" style="21"/>
    <col min="14291" max="14291" width="3.7109375" style="21" bestFit="1" customWidth="1"/>
    <col min="14292" max="14292" width="37.7109375" style="21" bestFit="1" customWidth="1"/>
    <col min="14293" max="14293" width="1.28515625" style="21" customWidth="1"/>
    <col min="14294" max="14294" width="13.28515625" style="21" bestFit="1" customWidth="1"/>
    <col min="14295" max="14295" width="1.28515625" style="21" customWidth="1"/>
    <col min="14296" max="14297" width="24.5703125" style="21" customWidth="1"/>
    <col min="14298" max="14298" width="14.7109375" style="21" bestFit="1" customWidth="1"/>
    <col min="14299" max="14299" width="1.28515625" style="21" customWidth="1"/>
    <col min="14300" max="14300" width="12" style="21" bestFit="1" customWidth="1"/>
    <col min="14301" max="14302" width="12" style="21" customWidth="1"/>
    <col min="14303" max="14546" width="11.42578125" style="21"/>
    <col min="14547" max="14547" width="3.7109375" style="21" bestFit="1" customWidth="1"/>
    <col min="14548" max="14548" width="37.7109375" style="21" bestFit="1" customWidth="1"/>
    <col min="14549" max="14549" width="1.28515625" style="21" customWidth="1"/>
    <col min="14550" max="14550" width="13.28515625" style="21" bestFit="1" customWidth="1"/>
    <col min="14551" max="14551" width="1.28515625" style="21" customWidth="1"/>
    <col min="14552" max="14553" width="24.5703125" style="21" customWidth="1"/>
    <col min="14554" max="14554" width="14.7109375" style="21" bestFit="1" customWidth="1"/>
    <col min="14555" max="14555" width="1.28515625" style="21" customWidth="1"/>
    <col min="14556" max="14556" width="12" style="21" bestFit="1" customWidth="1"/>
    <col min="14557" max="14558" width="12" style="21" customWidth="1"/>
    <col min="14559" max="14802" width="11.42578125" style="21"/>
    <col min="14803" max="14803" width="3.7109375" style="21" bestFit="1" customWidth="1"/>
    <col min="14804" max="14804" width="37.7109375" style="21" bestFit="1" customWidth="1"/>
    <col min="14805" max="14805" width="1.28515625" style="21" customWidth="1"/>
    <col min="14806" max="14806" width="13.28515625" style="21" bestFit="1" customWidth="1"/>
    <col min="14807" max="14807" width="1.28515625" style="21" customWidth="1"/>
    <col min="14808" max="14809" width="24.5703125" style="21" customWidth="1"/>
    <col min="14810" max="14810" width="14.7109375" style="21" bestFit="1" customWidth="1"/>
    <col min="14811" max="14811" width="1.28515625" style="21" customWidth="1"/>
    <col min="14812" max="14812" width="12" style="21" bestFit="1" customWidth="1"/>
    <col min="14813" max="14814" width="12" style="21" customWidth="1"/>
    <col min="14815" max="15058" width="11.42578125" style="21"/>
    <col min="15059" max="15059" width="3.7109375" style="21" bestFit="1" customWidth="1"/>
    <col min="15060" max="15060" width="37.7109375" style="21" bestFit="1" customWidth="1"/>
    <col min="15061" max="15061" width="1.28515625" style="21" customWidth="1"/>
    <col min="15062" max="15062" width="13.28515625" style="21" bestFit="1" customWidth="1"/>
    <col min="15063" max="15063" width="1.28515625" style="21" customWidth="1"/>
    <col min="15064" max="15065" width="24.5703125" style="21" customWidth="1"/>
    <col min="15066" max="15066" width="14.7109375" style="21" bestFit="1" customWidth="1"/>
    <col min="15067" max="15067" width="1.28515625" style="21" customWidth="1"/>
    <col min="15068" max="15068" width="12" style="21" bestFit="1" customWidth="1"/>
    <col min="15069" max="15070" width="12" style="21" customWidth="1"/>
    <col min="15071" max="15314" width="11.42578125" style="21"/>
    <col min="15315" max="15315" width="3.7109375" style="21" bestFit="1" customWidth="1"/>
    <col min="15316" max="15316" width="37.7109375" style="21" bestFit="1" customWidth="1"/>
    <col min="15317" max="15317" width="1.28515625" style="21" customWidth="1"/>
    <col min="15318" max="15318" width="13.28515625" style="21" bestFit="1" customWidth="1"/>
    <col min="15319" max="15319" width="1.28515625" style="21" customWidth="1"/>
    <col min="15320" max="15321" width="24.5703125" style="21" customWidth="1"/>
    <col min="15322" max="15322" width="14.7109375" style="21" bestFit="1" customWidth="1"/>
    <col min="15323" max="15323" width="1.28515625" style="21" customWidth="1"/>
    <col min="15324" max="15324" width="12" style="21" bestFit="1" customWidth="1"/>
    <col min="15325" max="15326" width="12" style="21" customWidth="1"/>
    <col min="15327" max="15570" width="11.42578125" style="21"/>
    <col min="15571" max="15571" width="3.7109375" style="21" bestFit="1" customWidth="1"/>
    <col min="15572" max="15572" width="37.7109375" style="21" bestFit="1" customWidth="1"/>
    <col min="15573" max="15573" width="1.28515625" style="21" customWidth="1"/>
    <col min="15574" max="15574" width="13.28515625" style="21" bestFit="1" customWidth="1"/>
    <col min="15575" max="15575" width="1.28515625" style="21" customWidth="1"/>
    <col min="15576" max="15577" width="24.5703125" style="21" customWidth="1"/>
    <col min="15578" max="15578" width="14.7109375" style="21" bestFit="1" customWidth="1"/>
    <col min="15579" max="15579" width="1.28515625" style="21" customWidth="1"/>
    <col min="15580" max="15580" width="12" style="21" bestFit="1" customWidth="1"/>
    <col min="15581" max="15582" width="12" style="21" customWidth="1"/>
    <col min="15583" max="15826" width="11.42578125" style="21"/>
    <col min="15827" max="15827" width="3.7109375" style="21" bestFit="1" customWidth="1"/>
    <col min="15828" max="15828" width="37.7109375" style="21" bestFit="1" customWidth="1"/>
    <col min="15829" max="15829" width="1.28515625" style="21" customWidth="1"/>
    <col min="15830" max="15830" width="13.28515625" style="21" bestFit="1" customWidth="1"/>
    <col min="15831" max="15831" width="1.28515625" style="21" customWidth="1"/>
    <col min="15832" max="15833" width="24.5703125" style="21" customWidth="1"/>
    <col min="15834" max="15834" width="14.7109375" style="21" bestFit="1" customWidth="1"/>
    <col min="15835" max="15835" width="1.28515625" style="21" customWidth="1"/>
    <col min="15836" max="15836" width="12" style="21" bestFit="1" customWidth="1"/>
    <col min="15837" max="15838" width="12" style="21" customWidth="1"/>
    <col min="15839" max="16082" width="11.42578125" style="21"/>
    <col min="16083" max="16083" width="3.7109375" style="21" bestFit="1" customWidth="1"/>
    <col min="16084" max="16084" width="37.7109375" style="21" bestFit="1" customWidth="1"/>
    <col min="16085" max="16085" width="1.28515625" style="21" customWidth="1"/>
    <col min="16086" max="16086" width="13.28515625" style="21" bestFit="1" customWidth="1"/>
    <col min="16087" max="16087" width="1.28515625" style="21" customWidth="1"/>
    <col min="16088" max="16089" width="24.5703125" style="21" customWidth="1"/>
    <col min="16090" max="16090" width="14.7109375" style="21" bestFit="1" customWidth="1"/>
    <col min="16091" max="16091" width="1.28515625" style="21" customWidth="1"/>
    <col min="16092" max="16092" width="12" style="21" bestFit="1" customWidth="1"/>
    <col min="16093" max="16094" width="12" style="21" customWidth="1"/>
    <col min="16095" max="16308" width="11.42578125" style="21"/>
    <col min="16309" max="16384" width="14.7109375" style="21" customWidth="1"/>
  </cols>
  <sheetData>
    <row r="1" spans="1:20" s="2" customFormat="1" ht="47.25" customHeight="1">
      <c r="A1" s="55"/>
      <c r="C1" s="120"/>
      <c r="D1" s="155" t="str">
        <f>'LPF 03-18'!I1</f>
        <v>PRECIOS SUGERIDOS DE VENTA FLEETSALE N° 03 -2018</v>
      </c>
      <c r="E1" s="155"/>
      <c r="F1" s="155"/>
      <c r="G1" s="155"/>
      <c r="H1" s="155"/>
      <c r="I1" s="155"/>
      <c r="J1" s="155"/>
      <c r="K1" s="155"/>
    </row>
    <row r="2" spans="1:20" s="5" customFormat="1" ht="21">
      <c r="A2" s="56"/>
      <c r="B2" s="57"/>
      <c r="C2" s="103"/>
      <c r="D2" s="60" t="str">
        <f>'LPF 03-18'!J2</f>
        <v xml:space="preserve">                          Vigencia: desde 13 de Abril de 2018</v>
      </c>
      <c r="E2" s="60"/>
      <c r="F2" s="60"/>
      <c r="G2" s="60"/>
      <c r="H2" s="60"/>
      <c r="I2" s="60"/>
      <c r="J2" s="59"/>
      <c r="P2" s="150" t="s">
        <v>326</v>
      </c>
      <c r="Q2" s="150"/>
      <c r="R2" s="150"/>
      <c r="S2" s="150"/>
      <c r="T2" s="150"/>
    </row>
    <row r="3" spans="1:20" s="5" customFormat="1" ht="33.75" customHeight="1">
      <c r="A3" s="56"/>
      <c r="B3" s="61"/>
      <c r="C3" s="103"/>
      <c r="D3" s="61"/>
      <c r="E3" s="58"/>
      <c r="F3" s="61"/>
      <c r="G3" s="58"/>
      <c r="H3" s="58"/>
      <c r="I3" s="61"/>
      <c r="J3" s="62"/>
      <c r="P3" s="150"/>
      <c r="Q3" s="150"/>
      <c r="R3" s="150"/>
      <c r="S3" s="150"/>
      <c r="T3" s="150"/>
    </row>
    <row r="4" spans="1:20" s="5" customFormat="1" ht="34.5" customHeight="1">
      <c r="A4" s="56"/>
      <c r="B4" s="4"/>
      <c r="C4" s="104"/>
      <c r="D4" s="63"/>
      <c r="E4" s="61"/>
      <c r="F4" s="63"/>
      <c r="G4" s="61"/>
      <c r="H4" s="61"/>
      <c r="I4" s="61"/>
      <c r="J4" s="152" t="s">
        <v>172</v>
      </c>
      <c r="K4" s="152" t="s">
        <v>169</v>
      </c>
      <c r="L4" s="152" t="s">
        <v>173</v>
      </c>
      <c r="P4" s="152" t="s">
        <v>321</v>
      </c>
      <c r="Q4" s="152" t="s">
        <v>322</v>
      </c>
      <c r="R4" s="152" t="s">
        <v>323</v>
      </c>
      <c r="T4" s="153" t="s">
        <v>319</v>
      </c>
    </row>
    <row r="5" spans="1:20" s="5" customFormat="1" ht="36" customHeight="1">
      <c r="A5" s="56"/>
      <c r="B5" s="64" t="s">
        <v>34</v>
      </c>
      <c r="C5" s="105"/>
      <c r="D5" s="66" t="s">
        <v>170</v>
      </c>
      <c r="E5" s="67"/>
      <c r="F5" s="68" t="s">
        <v>35</v>
      </c>
      <c r="G5" s="67"/>
      <c r="H5" s="135" t="s">
        <v>171</v>
      </c>
      <c r="J5" s="152"/>
      <c r="K5" s="152"/>
      <c r="L5" s="152"/>
      <c r="N5" s="68" t="s">
        <v>325</v>
      </c>
      <c r="P5" s="152"/>
      <c r="Q5" s="152"/>
      <c r="R5" s="152"/>
      <c r="T5" s="154"/>
    </row>
    <row r="6" spans="1:20" s="5" customFormat="1" ht="21">
      <c r="A6" s="56"/>
      <c r="B6" s="16"/>
      <c r="C6" s="106"/>
      <c r="D6" s="69"/>
      <c r="E6" s="70"/>
      <c r="F6" s="16"/>
      <c r="G6" s="70"/>
      <c r="H6" s="70"/>
      <c r="I6" s="70"/>
      <c r="J6" s="151" t="s">
        <v>327</v>
      </c>
      <c r="K6" s="151"/>
      <c r="L6" s="151"/>
      <c r="P6" s="151" t="s">
        <v>320</v>
      </c>
      <c r="Q6" s="151"/>
      <c r="R6" s="151"/>
    </row>
    <row r="7" spans="1:20" ht="15.75">
      <c r="A7" s="71"/>
      <c r="B7" s="52" t="s">
        <v>22</v>
      </c>
      <c r="C7" s="105"/>
      <c r="D7" s="66"/>
      <c r="F7" s="72"/>
      <c r="G7" s="73"/>
      <c r="H7" s="75"/>
      <c r="I7" s="74"/>
      <c r="J7" s="75"/>
      <c r="K7" s="75"/>
      <c r="L7" s="75"/>
      <c r="N7" s="75"/>
      <c r="P7" s="75"/>
      <c r="Q7" s="75"/>
      <c r="R7" s="75"/>
    </row>
    <row r="8" spans="1:20" ht="12.75">
      <c r="A8" s="43">
        <v>1</v>
      </c>
      <c r="B8" s="77" t="s">
        <v>38</v>
      </c>
      <c r="C8" s="107" t="s">
        <v>174</v>
      </c>
      <c r="D8" s="78">
        <v>6690000</v>
      </c>
      <c r="E8" s="79"/>
      <c r="F8" s="80">
        <v>1000000</v>
      </c>
      <c r="G8" s="73"/>
      <c r="H8" s="137">
        <f>D8-F8</f>
        <v>5690000</v>
      </c>
      <c r="I8" s="81"/>
      <c r="J8" s="137">
        <f>VLOOKUP($B8,'[6]Bonos BV'!$B$8:$AE$162,28,0)</f>
        <v>5519300</v>
      </c>
      <c r="K8" s="140">
        <f>VLOOKUP($B8,'[6]Bonos BV'!$B$8:$AE$162,29,0)</f>
        <v>0.04</v>
      </c>
      <c r="L8" s="140">
        <f>VLOOKUP($B8,'[6]Bonos BV'!$B$8:$AE$162,30,0)</f>
        <v>0.03</v>
      </c>
      <c r="M8" s="147"/>
      <c r="N8" s="137">
        <f>+H8-J8</f>
        <v>170700</v>
      </c>
      <c r="O8" s="147"/>
      <c r="P8" s="137">
        <f>VLOOKUP($B8,'[7]Bonos BV LPF 02-18'!$B$7:$L$103,9,0)</f>
        <v>5713300</v>
      </c>
      <c r="Q8" s="140">
        <f>VLOOKUP($B8,'[7]Bonos BV LPF 02-18'!$B$7:$L$103,10,0)</f>
        <v>0.04</v>
      </c>
      <c r="R8" s="140">
        <f>VLOOKUP($B8,'[7]Bonos BV LPF 02-18'!$B$7:$L$103,11,0)</f>
        <v>0.03</v>
      </c>
      <c r="T8" s="146">
        <f t="shared" ref="T8:T33" si="0">J8-P8</f>
        <v>-194000</v>
      </c>
    </row>
    <row r="9" spans="1:20" ht="12.75">
      <c r="A9" s="43">
        <v>2</v>
      </c>
      <c r="B9" s="77" t="s">
        <v>39</v>
      </c>
      <c r="C9" s="107" t="s">
        <v>175</v>
      </c>
      <c r="D9" s="78">
        <v>7590000</v>
      </c>
      <c r="E9" s="79"/>
      <c r="F9" s="80">
        <v>1800000</v>
      </c>
      <c r="G9" s="73"/>
      <c r="H9" s="137">
        <f t="shared" ref="H9:H11" si="1">D9-F9</f>
        <v>5790000</v>
      </c>
      <c r="I9" s="81"/>
      <c r="J9" s="137">
        <f>VLOOKUP($B9,'[6]Bonos BV'!$B$8:$AE$162,28,0)</f>
        <v>5616300</v>
      </c>
      <c r="K9" s="140">
        <f>VLOOKUP($B9,'[6]Bonos BV'!$B$8:$AE$162,29,0)</f>
        <v>0.04</v>
      </c>
      <c r="L9" s="140">
        <f>VLOOKUP($B9,'[6]Bonos BV'!$B$8:$AE$162,30,0)</f>
        <v>0.03</v>
      </c>
      <c r="M9" s="147"/>
      <c r="N9" s="137">
        <f>+H9-J9</f>
        <v>173700</v>
      </c>
      <c r="O9" s="147"/>
      <c r="P9" s="137">
        <f>VLOOKUP($B9,'[7]Bonos BV LPF 02-18'!$B$7:$L$103,9,0)</f>
        <v>5810300</v>
      </c>
      <c r="Q9" s="140">
        <f>VLOOKUP($B9,'[7]Bonos BV LPF 02-18'!$B$7:$L$103,10,0)</f>
        <v>0.04</v>
      </c>
      <c r="R9" s="140">
        <f>VLOOKUP($B9,'[7]Bonos BV LPF 02-18'!$B$7:$L$103,11,0)</f>
        <v>0.03</v>
      </c>
      <c r="T9" s="146">
        <f t="shared" si="0"/>
        <v>-194000</v>
      </c>
    </row>
    <row r="10" spans="1:20" ht="12.75">
      <c r="A10" s="43">
        <v>3</v>
      </c>
      <c r="B10" s="77" t="s">
        <v>40</v>
      </c>
      <c r="C10" s="107" t="s">
        <v>176</v>
      </c>
      <c r="D10" s="78">
        <v>8290000</v>
      </c>
      <c r="E10" s="79"/>
      <c r="F10" s="80">
        <v>1700000</v>
      </c>
      <c r="G10" s="73"/>
      <c r="H10" s="137">
        <f t="shared" si="1"/>
        <v>6590000</v>
      </c>
      <c r="I10" s="81"/>
      <c r="J10" s="137">
        <f>VLOOKUP($B10,'[6]Bonos BV'!$B$8:$AE$162,28,0)</f>
        <v>6392300</v>
      </c>
      <c r="K10" s="140">
        <f>VLOOKUP($B10,'[6]Bonos BV'!$B$8:$AE$162,29,0)</f>
        <v>0.04</v>
      </c>
      <c r="L10" s="140">
        <f>VLOOKUP($B10,'[6]Bonos BV'!$B$8:$AE$162,30,0)</f>
        <v>0.03</v>
      </c>
      <c r="M10" s="147"/>
      <c r="N10" s="137">
        <f>+H10-J10</f>
        <v>197700</v>
      </c>
      <c r="O10" s="147"/>
      <c r="P10" s="137">
        <f>VLOOKUP($B10,'[7]Bonos BV LPF 02-18'!$B$7:$L$103,9,0)</f>
        <v>6392300</v>
      </c>
      <c r="Q10" s="140">
        <f>VLOOKUP($B10,'[7]Bonos BV LPF 02-18'!$B$7:$L$103,10,0)</f>
        <v>0.04</v>
      </c>
      <c r="R10" s="140">
        <f>VLOOKUP($B10,'[7]Bonos BV LPF 02-18'!$B$7:$L$103,11,0)</f>
        <v>0.03</v>
      </c>
      <c r="T10" s="146">
        <f t="shared" si="0"/>
        <v>0</v>
      </c>
    </row>
    <row r="11" spans="1:20" ht="12.75">
      <c r="A11" s="43">
        <v>4</v>
      </c>
      <c r="B11" s="77" t="s">
        <v>167</v>
      </c>
      <c r="C11" s="107" t="s">
        <v>177</v>
      </c>
      <c r="D11" s="78">
        <v>8490000</v>
      </c>
      <c r="E11" s="79"/>
      <c r="F11" s="80">
        <v>1600000</v>
      </c>
      <c r="G11" s="73"/>
      <c r="H11" s="137">
        <f t="shared" si="1"/>
        <v>6890000</v>
      </c>
      <c r="I11" s="81"/>
      <c r="J11" s="137">
        <f>VLOOKUP($B11,'[6]Bonos BV'!$B$8:$AE$162,28,0)</f>
        <v>6683300</v>
      </c>
      <c r="K11" s="140">
        <f>VLOOKUP($B11,'[6]Bonos BV'!$B$8:$AE$162,29,0)</f>
        <v>0.04</v>
      </c>
      <c r="L11" s="140">
        <f>VLOOKUP($B11,'[6]Bonos BV'!$B$8:$AE$162,30,0)</f>
        <v>0.03</v>
      </c>
      <c r="M11" s="147"/>
      <c r="N11" s="137">
        <f>+H11-J11</f>
        <v>206700</v>
      </c>
      <c r="O11" s="147"/>
      <c r="P11" s="137">
        <f>VLOOKUP($B11,'[7]Bonos BV LPF 02-18'!$B$7:$L$103,9,0)</f>
        <v>6683300</v>
      </c>
      <c r="Q11" s="140">
        <f>VLOOKUP($B11,'[7]Bonos BV LPF 02-18'!$B$7:$L$103,10,0)</f>
        <v>0.04</v>
      </c>
      <c r="R11" s="140">
        <f>VLOOKUP($B11,'[7]Bonos BV LPF 02-18'!$B$7:$L$103,11,0)</f>
        <v>0.03</v>
      </c>
      <c r="T11" s="146">
        <f t="shared" si="0"/>
        <v>0</v>
      </c>
    </row>
    <row r="12" spans="1:20" ht="12.75">
      <c r="A12" s="43">
        <v>5</v>
      </c>
      <c r="B12" s="77" t="s">
        <v>41</v>
      </c>
      <c r="C12" s="107" t="s">
        <v>178</v>
      </c>
      <c r="D12" s="78">
        <v>8990000</v>
      </c>
      <c r="E12" s="79"/>
      <c r="F12" s="80">
        <v>200000</v>
      </c>
      <c r="G12" s="73"/>
      <c r="H12" s="137">
        <f t="shared" ref="H12" si="2">D12-F12</f>
        <v>8790000</v>
      </c>
      <c r="I12" s="81"/>
      <c r="J12" s="137">
        <f>VLOOKUP($B12,'[6]Bonos BV'!$B$8:$AE$162,28,0)</f>
        <v>7911000</v>
      </c>
      <c r="K12" s="140">
        <f>VLOOKUP($B12,'[6]Bonos BV'!$B$8:$AE$162,29,0)</f>
        <v>0.05</v>
      </c>
      <c r="L12" s="140">
        <f>VLOOKUP($B12,'[6]Bonos BV'!$B$8:$AE$162,30,0)</f>
        <v>0.1</v>
      </c>
      <c r="M12" s="147"/>
      <c r="N12" s="137">
        <f>+H12-J12</f>
        <v>879000</v>
      </c>
      <c r="O12" s="147"/>
      <c r="P12" s="137">
        <f>VLOOKUP($B12,'[7]Bonos BV LPF 02-18'!$B$7:$L$103,9,0)</f>
        <v>7911000</v>
      </c>
      <c r="Q12" s="140">
        <f>VLOOKUP($B12,'[7]Bonos BV LPF 02-18'!$B$7:$L$103,10,0)</f>
        <v>0.05</v>
      </c>
      <c r="R12" s="140">
        <f>VLOOKUP($B12,'[7]Bonos BV LPF 02-18'!$B$7:$L$103,11,0)</f>
        <v>0.1</v>
      </c>
      <c r="T12" s="146">
        <f t="shared" si="0"/>
        <v>0</v>
      </c>
    </row>
    <row r="13" spans="1:20" ht="12.75">
      <c r="A13" s="71"/>
      <c r="B13" s="82"/>
      <c r="C13" s="107"/>
      <c r="D13" s="83"/>
      <c r="E13" s="79"/>
      <c r="F13" s="83"/>
      <c r="G13" s="73"/>
      <c r="H13" s="83"/>
      <c r="I13" s="73"/>
      <c r="J13" s="83"/>
      <c r="K13" s="83"/>
      <c r="L13" s="141"/>
      <c r="M13" s="147"/>
      <c r="N13" s="83"/>
      <c r="O13" s="147"/>
      <c r="P13" s="83"/>
      <c r="Q13" s="83"/>
      <c r="R13" s="141"/>
      <c r="T13" s="146">
        <f t="shared" si="0"/>
        <v>0</v>
      </c>
    </row>
    <row r="14" spans="1:20" ht="15.75">
      <c r="A14" s="71"/>
      <c r="B14" s="52" t="s">
        <v>23</v>
      </c>
      <c r="C14" s="105"/>
      <c r="D14" s="66"/>
      <c r="E14" s="79"/>
      <c r="F14" s="72"/>
      <c r="G14" s="73"/>
      <c r="H14" s="75"/>
      <c r="I14" s="74"/>
      <c r="J14" s="75"/>
      <c r="K14" s="75"/>
      <c r="L14" s="142"/>
      <c r="M14" s="147"/>
      <c r="N14" s="75"/>
      <c r="O14" s="147"/>
      <c r="P14" s="75"/>
      <c r="Q14" s="75"/>
      <c r="R14" s="142"/>
      <c r="T14" s="146">
        <f t="shared" si="0"/>
        <v>0</v>
      </c>
    </row>
    <row r="15" spans="1:20" ht="12.75">
      <c r="A15" s="43">
        <v>6</v>
      </c>
      <c r="B15" s="77" t="s">
        <v>67</v>
      </c>
      <c r="C15" s="107" t="s">
        <v>179</v>
      </c>
      <c r="D15" s="78">
        <v>7290000</v>
      </c>
      <c r="E15" s="79"/>
      <c r="F15" s="80">
        <v>600000</v>
      </c>
      <c r="G15" s="73"/>
      <c r="H15" s="137">
        <f t="shared" ref="H15:H18" si="3">D15-F15</f>
        <v>6690000</v>
      </c>
      <c r="I15" s="81"/>
      <c r="J15" s="137">
        <f>VLOOKUP($B15,'[6]Bonos BV'!$B$8:$AE$162,28,0)</f>
        <v>6344658.0738200005</v>
      </c>
      <c r="K15" s="140">
        <f>VLOOKUP($B15,'[6]Bonos BV'!$B$8:$AE$162,29,0)</f>
        <v>0.05</v>
      </c>
      <c r="L15" s="140">
        <f>VLOOKUP($B15,'[6]Bonos BV'!$B$8:$AE$162,30,0)</f>
        <v>3.7229427341426327E-2</v>
      </c>
      <c r="M15" s="147"/>
      <c r="N15" s="137">
        <f>+H15-J15</f>
        <v>345341.92617999949</v>
      </c>
      <c r="O15" s="147"/>
      <c r="P15" s="137">
        <f>VLOOKUP($B15,'[7]Bonos BV LPF 02-18'!$B$7:$L$103,9,0)</f>
        <v>6478023.3920600004</v>
      </c>
      <c r="Q15" s="140">
        <f>VLOOKUP($B15,'[7]Bonos BV LPF 02-18'!$B$7:$L$103,10,0)</f>
        <v>0.05</v>
      </c>
      <c r="R15" s="140">
        <f>VLOOKUP($B15,'[7]Bonos BV LPF 02-18'!$B$7:$L$103,11,0)</f>
        <v>4.5946481287186973E-2</v>
      </c>
      <c r="T15" s="146">
        <f t="shared" si="0"/>
        <v>-133365.31823999994</v>
      </c>
    </row>
    <row r="16" spans="1:20" ht="12.75">
      <c r="A16" s="43">
        <v>7</v>
      </c>
      <c r="B16" s="77" t="s">
        <v>68</v>
      </c>
      <c r="C16" s="107" t="s">
        <v>180</v>
      </c>
      <c r="D16" s="78">
        <v>7490000</v>
      </c>
      <c r="E16" s="79"/>
      <c r="F16" s="80">
        <v>600000</v>
      </c>
      <c r="G16" s="73"/>
      <c r="H16" s="137">
        <f t="shared" si="3"/>
        <v>6890000</v>
      </c>
      <c r="I16" s="81"/>
      <c r="J16" s="137">
        <f>VLOOKUP($B16,'[6]Bonos BV'!$B$8:$AE$162,28,0)</f>
        <v>6586300</v>
      </c>
      <c r="K16" s="140">
        <f>VLOOKUP($B16,'[6]Bonos BV'!$B$8:$AE$162,29,0)</f>
        <v>0.04</v>
      </c>
      <c r="L16" s="140">
        <f>VLOOKUP($B16,'[6]Bonos BV'!$B$8:$AE$162,30,0)</f>
        <v>0.03</v>
      </c>
      <c r="M16" s="147"/>
      <c r="N16" s="137">
        <f>+H16-J16</f>
        <v>303700</v>
      </c>
      <c r="O16" s="147"/>
      <c r="P16" s="137">
        <f>VLOOKUP($B16,'[7]Bonos BV LPF 02-18'!$B$7:$L$103,9,0)</f>
        <v>6780300</v>
      </c>
      <c r="Q16" s="140">
        <f>VLOOKUP($B16,'[7]Bonos BV LPF 02-18'!$B$7:$L$103,10,0)</f>
        <v>0.04</v>
      </c>
      <c r="R16" s="140">
        <f>VLOOKUP($B16,'[7]Bonos BV LPF 02-18'!$B$7:$L$103,11,0)</f>
        <v>0.03</v>
      </c>
      <c r="T16" s="146">
        <f t="shared" si="0"/>
        <v>-194000</v>
      </c>
    </row>
    <row r="17" spans="1:20" ht="12.75">
      <c r="A17" s="43">
        <v>8</v>
      </c>
      <c r="B17" s="77" t="s">
        <v>69</v>
      </c>
      <c r="C17" s="107" t="s">
        <v>181</v>
      </c>
      <c r="D17" s="78">
        <v>8090000</v>
      </c>
      <c r="E17" s="79"/>
      <c r="F17" s="80">
        <v>700000</v>
      </c>
      <c r="G17" s="73"/>
      <c r="H17" s="137">
        <f t="shared" si="3"/>
        <v>7390000</v>
      </c>
      <c r="I17" s="81"/>
      <c r="J17" s="137">
        <f>VLOOKUP($B17,'[6]Bonos BV'!$B$8:$AE$162,28,0)</f>
        <v>7071300</v>
      </c>
      <c r="K17" s="140">
        <f>VLOOKUP($B17,'[6]Bonos BV'!$B$8:$AE$162,29,0)</f>
        <v>0.04</v>
      </c>
      <c r="L17" s="140">
        <f>VLOOKUP($B17,'[6]Bonos BV'!$B$8:$AE$162,30,0)</f>
        <v>0.03</v>
      </c>
      <c r="M17" s="147"/>
      <c r="N17" s="137">
        <f>+H17-J17</f>
        <v>318700</v>
      </c>
      <c r="O17" s="147"/>
      <c r="P17" s="137">
        <f>VLOOKUP($B17,'[7]Bonos BV LPF 02-18'!$B$7:$L$103,9,0)</f>
        <v>7265300</v>
      </c>
      <c r="Q17" s="140">
        <f>VLOOKUP($B17,'[7]Bonos BV LPF 02-18'!$B$7:$L$103,10,0)</f>
        <v>0.04</v>
      </c>
      <c r="R17" s="140">
        <f>VLOOKUP($B17,'[7]Bonos BV LPF 02-18'!$B$7:$L$103,11,0)</f>
        <v>0.03</v>
      </c>
      <c r="T17" s="146">
        <f t="shared" si="0"/>
        <v>-194000</v>
      </c>
    </row>
    <row r="18" spans="1:20" ht="12.75">
      <c r="A18" s="43">
        <v>9</v>
      </c>
      <c r="B18" s="77" t="s">
        <v>70</v>
      </c>
      <c r="C18" s="107" t="s">
        <v>182</v>
      </c>
      <c r="D18" s="78">
        <v>8490000</v>
      </c>
      <c r="E18" s="79"/>
      <c r="F18" s="80">
        <v>700000</v>
      </c>
      <c r="G18" s="73"/>
      <c r="H18" s="137">
        <f t="shared" si="3"/>
        <v>7790000</v>
      </c>
      <c r="I18" s="81"/>
      <c r="J18" s="137">
        <f>VLOOKUP($B18,'[6]Bonos BV'!$B$8:$AE$162,28,0)</f>
        <v>7459300</v>
      </c>
      <c r="K18" s="140">
        <f>VLOOKUP($B18,'[6]Bonos BV'!$B$8:$AE$162,29,0)</f>
        <v>0.04</v>
      </c>
      <c r="L18" s="140">
        <f>VLOOKUP($B18,'[6]Bonos BV'!$B$8:$AE$162,30,0)</f>
        <v>0.03</v>
      </c>
      <c r="M18" s="147"/>
      <c r="N18" s="137">
        <f>+H18-J18</f>
        <v>330700</v>
      </c>
      <c r="O18" s="147"/>
      <c r="P18" s="137">
        <f>VLOOKUP($B18,'[7]Bonos BV LPF 02-18'!$B$7:$L$103,9,0)</f>
        <v>7653300</v>
      </c>
      <c r="Q18" s="140">
        <f>VLOOKUP($B18,'[7]Bonos BV LPF 02-18'!$B$7:$L$103,10,0)</f>
        <v>0.04</v>
      </c>
      <c r="R18" s="140">
        <f>VLOOKUP($B18,'[7]Bonos BV LPF 02-18'!$B$7:$L$103,11,0)</f>
        <v>0.03</v>
      </c>
      <c r="T18" s="146">
        <f t="shared" si="0"/>
        <v>-194000</v>
      </c>
    </row>
    <row r="19" spans="1:20" ht="12.75">
      <c r="A19" s="71"/>
      <c r="B19" s="82"/>
      <c r="C19" s="107"/>
      <c r="D19" s="83"/>
      <c r="E19" s="79"/>
      <c r="F19" s="83"/>
      <c r="G19" s="73"/>
      <c r="H19" s="83"/>
      <c r="I19" s="73"/>
      <c r="J19" s="83"/>
      <c r="K19" s="83"/>
      <c r="L19" s="141"/>
      <c r="M19" s="147"/>
      <c r="N19" s="83"/>
      <c r="O19" s="147"/>
      <c r="P19" s="83"/>
      <c r="Q19" s="83"/>
      <c r="R19" s="141"/>
      <c r="T19" s="146">
        <f t="shared" si="0"/>
        <v>0</v>
      </c>
    </row>
    <row r="20" spans="1:20" ht="15.75">
      <c r="A20" s="71"/>
      <c r="B20" s="52" t="s">
        <v>24</v>
      </c>
      <c r="C20" s="105"/>
      <c r="D20" s="66"/>
      <c r="E20" s="79"/>
      <c r="F20" s="72"/>
      <c r="G20" s="73"/>
      <c r="H20" s="75"/>
      <c r="I20" s="74"/>
      <c r="J20" s="75"/>
      <c r="K20" s="75"/>
      <c r="L20" s="142"/>
      <c r="M20" s="147"/>
      <c r="N20" s="75"/>
      <c r="O20" s="147"/>
      <c r="P20" s="75"/>
      <c r="Q20" s="75"/>
      <c r="R20" s="142"/>
      <c r="T20" s="146">
        <f t="shared" si="0"/>
        <v>0</v>
      </c>
    </row>
    <row r="21" spans="1:20" ht="12.75">
      <c r="A21" s="43">
        <v>10</v>
      </c>
      <c r="B21" s="77" t="s">
        <v>42</v>
      </c>
      <c r="C21" s="107" t="s">
        <v>183</v>
      </c>
      <c r="D21" s="78">
        <v>9390000</v>
      </c>
      <c r="E21" s="79"/>
      <c r="F21" s="80">
        <v>1300000</v>
      </c>
      <c r="G21" s="73"/>
      <c r="H21" s="137">
        <f t="shared" ref="H21:H24" si="4">D21-F21</f>
        <v>8090000</v>
      </c>
      <c r="I21" s="81"/>
      <c r="J21" s="137">
        <f>VLOOKUP($B21,'[6]Bonos BV'!$B$8:$AE$162,28,0)</f>
        <v>7701800</v>
      </c>
      <c r="K21" s="140">
        <f>VLOOKUP($B21,'[6]Bonos BV'!$B$8:$AE$162,29,0)</f>
        <v>0.04</v>
      </c>
      <c r="L21" s="140">
        <f>VLOOKUP($B21,'[6]Bonos BV'!$B$8:$AE$162,30,0)</f>
        <v>0.03</v>
      </c>
      <c r="M21" s="147"/>
      <c r="N21" s="137">
        <f>+H21-J21</f>
        <v>388200</v>
      </c>
      <c r="O21" s="147"/>
      <c r="P21" s="137">
        <f>VLOOKUP($B21,'[7]Bonos BV LPF 02-18'!$B$7:$L$103,9,0)</f>
        <v>7733650.6973000001</v>
      </c>
      <c r="Q21" s="140">
        <f>VLOOKUP($B21,'[7]Bonos BV LPF 02-18'!$B$7:$L$103,10,0)</f>
        <v>0.05</v>
      </c>
      <c r="R21" s="140">
        <f>VLOOKUP($B21,'[7]Bonos BV LPF 02-18'!$B$7:$L$103,11,0)</f>
        <v>4.9920061756756742E-2</v>
      </c>
      <c r="T21" s="146">
        <f t="shared" si="0"/>
        <v>-31850.697300000116</v>
      </c>
    </row>
    <row r="22" spans="1:20" ht="12.75">
      <c r="A22" s="43">
        <v>11</v>
      </c>
      <c r="B22" s="77" t="s">
        <v>43</v>
      </c>
      <c r="C22" s="107" t="s">
        <v>184</v>
      </c>
      <c r="D22" s="78">
        <v>10190000</v>
      </c>
      <c r="E22" s="79"/>
      <c r="F22" s="80">
        <v>1000000</v>
      </c>
      <c r="G22" s="73"/>
      <c r="H22" s="137">
        <f t="shared" si="4"/>
        <v>9190000</v>
      </c>
      <c r="I22" s="81"/>
      <c r="J22" s="137">
        <f>VLOOKUP($B22,'[6]Bonos BV'!$B$8:$AE$162,28,0)</f>
        <v>8661473.3006999996</v>
      </c>
      <c r="K22" s="140">
        <f>VLOOKUP($B22,'[6]Bonos BV'!$B$8:$AE$162,29,0)</f>
        <v>0.05</v>
      </c>
      <c r="L22" s="140">
        <f>VLOOKUP($B22,'[6]Bonos BV'!$B$8:$AE$162,30,0)</f>
        <v>4.1872422488938105E-2</v>
      </c>
      <c r="M22" s="147"/>
      <c r="N22" s="137">
        <f>+H22-J22</f>
        <v>528526.69930000044</v>
      </c>
      <c r="O22" s="147"/>
      <c r="P22" s="137">
        <f>VLOOKUP($B22,'[7]Bonos BV LPF 02-18'!$B$7:$L$103,9,0)</f>
        <v>8661473.3006999996</v>
      </c>
      <c r="Q22" s="140">
        <f>VLOOKUP($B22,'[7]Bonos BV LPF 02-18'!$B$7:$L$103,10,0)</f>
        <v>0.05</v>
      </c>
      <c r="R22" s="140">
        <f>VLOOKUP($B22,'[7]Bonos BV LPF 02-18'!$B$7:$L$103,11,0)</f>
        <v>5.7511066300326492E-2</v>
      </c>
      <c r="T22" s="146">
        <f t="shared" si="0"/>
        <v>0</v>
      </c>
    </row>
    <row r="23" spans="1:20" ht="12.75">
      <c r="A23" s="43">
        <v>12</v>
      </c>
      <c r="B23" s="77" t="s">
        <v>44</v>
      </c>
      <c r="C23" s="107" t="s">
        <v>185</v>
      </c>
      <c r="D23" s="78">
        <v>10690000</v>
      </c>
      <c r="E23" s="79"/>
      <c r="F23" s="80">
        <v>300000</v>
      </c>
      <c r="G23" s="73"/>
      <c r="H23" s="137">
        <f t="shared" si="4"/>
        <v>10390000</v>
      </c>
      <c r="I23" s="81"/>
      <c r="J23" s="137">
        <f>VLOOKUP($B23,'[6]Bonos BV'!$B$8:$AE$162,28,0)</f>
        <v>9216000</v>
      </c>
      <c r="K23" s="140">
        <f>VLOOKUP($B23,'[6]Bonos BV'!$B$8:$AE$162,29,0)</f>
        <v>0.05</v>
      </c>
      <c r="L23" s="140">
        <f>VLOOKUP($B23,'[6]Bonos BV'!$B$8:$AE$162,30,0)</f>
        <v>0.1</v>
      </c>
      <c r="M23" s="147"/>
      <c r="N23" s="137">
        <f>+H23-J23</f>
        <v>1174000</v>
      </c>
      <c r="O23" s="147"/>
      <c r="P23" s="137">
        <f>VLOOKUP($B23,'[7]Bonos BV LPF 02-18'!$B$7:$L$103,9,0)</f>
        <v>9351000</v>
      </c>
      <c r="Q23" s="140">
        <f>VLOOKUP($B23,'[7]Bonos BV LPF 02-18'!$B$7:$L$103,10,0)</f>
        <v>0.05</v>
      </c>
      <c r="R23" s="140">
        <f>VLOOKUP($B23,'[7]Bonos BV LPF 02-18'!$B$7:$L$103,11,0)</f>
        <v>0.1</v>
      </c>
      <c r="T23" s="146">
        <f t="shared" si="0"/>
        <v>-135000</v>
      </c>
    </row>
    <row r="24" spans="1:20" ht="12.75">
      <c r="A24" s="43">
        <v>13</v>
      </c>
      <c r="B24" s="77" t="s">
        <v>45</v>
      </c>
      <c r="C24" s="107" t="s">
        <v>186</v>
      </c>
      <c r="D24" s="78">
        <v>10790000</v>
      </c>
      <c r="E24" s="79"/>
      <c r="F24" s="80">
        <v>210000</v>
      </c>
      <c r="G24" s="73"/>
      <c r="H24" s="137">
        <f t="shared" si="4"/>
        <v>10580000</v>
      </c>
      <c r="I24" s="81"/>
      <c r="J24" s="137">
        <f>VLOOKUP($B24,'[6]Bonos BV'!$B$8:$AE$162,28,0)</f>
        <v>9645270.5767000001</v>
      </c>
      <c r="K24" s="140">
        <f>VLOOKUP($B24,'[6]Bonos BV'!$B$8:$AE$162,29,0)</f>
        <v>0.05</v>
      </c>
      <c r="L24" s="140">
        <f>VLOOKUP($B24,'[6]Bonos BV'!$B$8:$AE$162,30,0)</f>
        <v>7.5237720354745921E-2</v>
      </c>
      <c r="M24" s="147"/>
      <c r="N24" s="137">
        <f>+H24-J24</f>
        <v>934729.42329999991</v>
      </c>
      <c r="O24" s="147"/>
      <c r="P24" s="137">
        <f>VLOOKUP($B24,'[7]Bonos BV LPF 02-18'!$B$7:$L$103,9,0)</f>
        <v>9645270.5767000001</v>
      </c>
      <c r="Q24" s="140">
        <f>VLOOKUP($B24,'[7]Bonos BV LPF 02-18'!$B$7:$L$103,10,0)</f>
        <v>0.05</v>
      </c>
      <c r="R24" s="140">
        <f>VLOOKUP($B24,'[7]Bonos BV LPF 02-18'!$B$7:$L$103,11,0)</f>
        <v>8.8348716758034018E-2</v>
      </c>
      <c r="T24" s="146">
        <f t="shared" si="0"/>
        <v>0</v>
      </c>
    </row>
    <row r="25" spans="1:20" ht="12.75">
      <c r="A25" s="71"/>
      <c r="B25" s="21"/>
      <c r="C25" s="21"/>
      <c r="D25" s="21"/>
      <c r="E25" s="21"/>
      <c r="F25" s="21"/>
      <c r="G25" s="21"/>
      <c r="H25" s="125"/>
      <c r="I25" s="81"/>
      <c r="J25" s="125"/>
      <c r="K25" s="126"/>
      <c r="L25" s="143"/>
      <c r="M25" s="147"/>
      <c r="N25" s="125"/>
      <c r="O25" s="147"/>
      <c r="P25" s="125"/>
      <c r="Q25" s="126"/>
      <c r="R25" s="143"/>
      <c r="T25" s="146">
        <f t="shared" si="0"/>
        <v>0</v>
      </c>
    </row>
    <row r="26" spans="1:20" ht="15.75">
      <c r="A26" s="71"/>
      <c r="B26" s="52" t="s">
        <v>25</v>
      </c>
      <c r="C26" s="105"/>
      <c r="D26" s="66"/>
      <c r="E26" s="79"/>
      <c r="F26" s="72"/>
      <c r="G26" s="73"/>
      <c r="H26" s="75"/>
      <c r="I26" s="74"/>
      <c r="J26" s="75"/>
      <c r="K26" s="75"/>
      <c r="L26" s="142"/>
      <c r="M26" s="147"/>
      <c r="N26" s="75"/>
      <c r="O26" s="147"/>
      <c r="P26" s="75"/>
      <c r="Q26" s="75"/>
      <c r="R26" s="142"/>
      <c r="T26" s="146">
        <f t="shared" si="0"/>
        <v>0</v>
      </c>
    </row>
    <row r="27" spans="1:20" ht="12.75">
      <c r="A27" s="43">
        <v>14</v>
      </c>
      <c r="B27" s="77" t="s">
        <v>46</v>
      </c>
      <c r="C27" s="107" t="s">
        <v>187</v>
      </c>
      <c r="D27" s="78">
        <v>9390000</v>
      </c>
      <c r="E27" s="79"/>
      <c r="F27" s="80">
        <v>1400000</v>
      </c>
      <c r="G27" s="73"/>
      <c r="H27" s="137">
        <f t="shared" ref="H27:H31" si="5">D27-F27</f>
        <v>7990000</v>
      </c>
      <c r="I27" s="81"/>
      <c r="J27" s="137">
        <f>VLOOKUP($B27,'[6]Bonos BV'!$B$8:$AE$162,28,0)</f>
        <v>7750300</v>
      </c>
      <c r="K27" s="140">
        <f>VLOOKUP($B27,'[6]Bonos BV'!$B$8:$AE$162,29,0)</f>
        <v>0.04</v>
      </c>
      <c r="L27" s="140">
        <f>VLOOKUP($B27,'[6]Bonos BV'!$B$8:$AE$162,30,0)</f>
        <v>0.03</v>
      </c>
      <c r="M27" s="147"/>
      <c r="N27" s="137">
        <f>+H27-J27</f>
        <v>239700</v>
      </c>
      <c r="O27" s="147"/>
      <c r="P27" s="137">
        <f>VLOOKUP($B27,'[7]Bonos BV LPF 02-18'!$B$7:$L$103,9,0)</f>
        <v>7798954.4819999998</v>
      </c>
      <c r="Q27" s="140">
        <f>VLOOKUP($B27,'[7]Bonos BV LPF 02-18'!$B$7:$L$103,10,0)</f>
        <v>0.05</v>
      </c>
      <c r="R27" s="140">
        <f>VLOOKUP($B27,'[7]Bonos BV LPF 02-18'!$B$7:$L$103,11,0)</f>
        <v>4.1897483783783801E-2</v>
      </c>
      <c r="T27" s="146">
        <f t="shared" si="0"/>
        <v>-48654.481999999844</v>
      </c>
    </row>
    <row r="28" spans="1:20" ht="12.75">
      <c r="A28" s="43">
        <v>15</v>
      </c>
      <c r="B28" s="77" t="s">
        <v>47</v>
      </c>
      <c r="C28" s="107" t="s">
        <v>188</v>
      </c>
      <c r="D28" s="78">
        <v>9990000</v>
      </c>
      <c r="E28" s="79"/>
      <c r="F28" s="80">
        <v>1250000</v>
      </c>
      <c r="G28" s="73"/>
      <c r="H28" s="137">
        <f t="shared" si="5"/>
        <v>8740000</v>
      </c>
      <c r="I28" s="81"/>
      <c r="J28" s="137">
        <f>VLOOKUP($B28,'[6]Bonos BV'!$B$8:$AE$162,28,0)</f>
        <v>8309511.3441999992</v>
      </c>
      <c r="K28" s="140">
        <f>VLOOKUP($B28,'[6]Bonos BV'!$B$8:$AE$162,29,0)</f>
        <v>0.05</v>
      </c>
      <c r="L28" s="140">
        <f>VLOOKUP($B28,'[6]Bonos BV'!$B$8:$AE$162,30,0)</f>
        <v>4.9254994942791848E-2</v>
      </c>
      <c r="M28" s="147"/>
      <c r="N28" s="137">
        <f>+H28-J28</f>
        <v>430488.65580000076</v>
      </c>
      <c r="O28" s="147"/>
      <c r="P28" s="137">
        <f>VLOOKUP($B28,'[7]Bonos BV LPF 02-18'!$B$7:$L$103,9,0)</f>
        <v>8309511.3441999992</v>
      </c>
      <c r="Q28" s="140">
        <f>VLOOKUP($B28,'[7]Bonos BV LPF 02-18'!$B$7:$L$103,10,0)</f>
        <v>0.05</v>
      </c>
      <c r="R28" s="140">
        <f>VLOOKUP($B28,'[7]Bonos BV LPF 02-18'!$B$7:$L$103,11,0)</f>
        <v>4.9254994942791848E-2</v>
      </c>
      <c r="T28" s="146">
        <f t="shared" si="0"/>
        <v>0</v>
      </c>
    </row>
    <row r="29" spans="1:20" ht="12.75">
      <c r="A29" s="43">
        <v>16</v>
      </c>
      <c r="B29" s="77" t="s">
        <v>189</v>
      </c>
      <c r="C29" s="107" t="s">
        <v>190</v>
      </c>
      <c r="D29" s="78">
        <v>11490000</v>
      </c>
      <c r="E29" s="79"/>
      <c r="F29" s="80">
        <v>300000</v>
      </c>
      <c r="G29" s="73"/>
      <c r="H29" s="137">
        <f t="shared" si="5"/>
        <v>11190000</v>
      </c>
      <c r="I29" s="81"/>
      <c r="J29" s="137">
        <f>VLOOKUP($B29,'[6]Bonos BV'!$B$8:$AE$162,28,0)</f>
        <v>10071000</v>
      </c>
      <c r="K29" s="140">
        <f>VLOOKUP($B29,'[6]Bonos BV'!$B$8:$AE$162,29,0)</f>
        <v>0.05</v>
      </c>
      <c r="L29" s="140">
        <f>VLOOKUP($B29,'[6]Bonos BV'!$B$8:$AE$162,30,0)</f>
        <v>0.1</v>
      </c>
      <c r="M29" s="147"/>
      <c r="N29" s="137">
        <f>+H29-J29</f>
        <v>1119000</v>
      </c>
      <c r="O29" s="147"/>
      <c r="P29" s="137">
        <f>VLOOKUP($B29,'[7]Bonos BV LPF 02-18'!$B$7:$L$103,9,0)</f>
        <v>10071000</v>
      </c>
      <c r="Q29" s="140">
        <f>VLOOKUP($B29,'[7]Bonos BV LPF 02-18'!$B$7:$L$103,10,0)</f>
        <v>0.05</v>
      </c>
      <c r="R29" s="140">
        <f>VLOOKUP($B29,'[7]Bonos BV LPF 02-18'!$B$7:$L$103,11,0)</f>
        <v>0.1</v>
      </c>
      <c r="T29" s="146">
        <f t="shared" si="0"/>
        <v>0</v>
      </c>
    </row>
    <row r="30" spans="1:20" ht="12.75">
      <c r="A30" s="43">
        <v>17</v>
      </c>
      <c r="B30" s="77" t="s">
        <v>48</v>
      </c>
      <c r="C30" s="107" t="s">
        <v>191</v>
      </c>
      <c r="D30" s="78">
        <v>10290000</v>
      </c>
      <c r="E30" s="79"/>
      <c r="F30" s="80">
        <v>900000</v>
      </c>
      <c r="G30" s="73"/>
      <c r="H30" s="137">
        <f t="shared" si="5"/>
        <v>9390000</v>
      </c>
      <c r="I30" s="81"/>
      <c r="J30" s="137">
        <f>VLOOKUP($B30,'[6]Bonos BV'!$B$8:$AE$162,28,0)</f>
        <v>8781055.5558000021</v>
      </c>
      <c r="K30" s="140">
        <f>VLOOKUP($B30,'[6]Bonos BV'!$B$8:$AE$162,29,0)</f>
        <v>0.05</v>
      </c>
      <c r="L30" s="140">
        <f>VLOOKUP($B30,'[6]Bonos BV'!$B$8:$AE$162,30,0)</f>
        <v>6.4850313546325658E-2</v>
      </c>
      <c r="M30" s="147"/>
      <c r="N30" s="137">
        <f>+H30-J30</f>
        <v>608944.44419999793</v>
      </c>
      <c r="O30" s="147"/>
      <c r="P30" s="137">
        <f>VLOOKUP($B30,'[7]Bonos BV LPF 02-18'!$B$7:$L$103,9,0)</f>
        <v>8781055.5558000021</v>
      </c>
      <c r="Q30" s="140">
        <f>VLOOKUP($B30,'[7]Bonos BV LPF 02-18'!$B$7:$L$103,10,0)</f>
        <v>0.05</v>
      </c>
      <c r="R30" s="140">
        <f>VLOOKUP($B30,'[7]Bonos BV LPF 02-18'!$B$7:$L$103,11,0)</f>
        <v>6.4850313546325658E-2</v>
      </c>
      <c r="T30" s="146">
        <f t="shared" si="0"/>
        <v>0</v>
      </c>
    </row>
    <row r="31" spans="1:20" ht="12.75">
      <c r="A31" s="43">
        <v>18</v>
      </c>
      <c r="B31" s="77" t="s">
        <v>49</v>
      </c>
      <c r="C31" s="107" t="s">
        <v>192</v>
      </c>
      <c r="D31" s="78">
        <v>10790000</v>
      </c>
      <c r="E31" s="79"/>
      <c r="F31" s="80">
        <v>800000</v>
      </c>
      <c r="G31" s="73"/>
      <c r="H31" s="137">
        <f t="shared" si="5"/>
        <v>9990000</v>
      </c>
      <c r="I31" s="81"/>
      <c r="J31" s="137">
        <f>VLOOKUP($B31,'[6]Bonos BV'!$B$8:$AE$162,28,0)</f>
        <v>9154220.0398000013</v>
      </c>
      <c r="K31" s="140">
        <f>VLOOKUP($B31,'[6]Bonos BV'!$B$8:$AE$162,29,0)</f>
        <v>0.05</v>
      </c>
      <c r="L31" s="140">
        <f>VLOOKUP($B31,'[6]Bonos BV'!$B$8:$AE$162,30,0)</f>
        <v>8.3661657677677553E-2</v>
      </c>
      <c r="M31" s="147"/>
      <c r="N31" s="137">
        <f>+H31-J31</f>
        <v>835779.96019999869</v>
      </c>
      <c r="O31" s="147"/>
      <c r="P31" s="137">
        <f>VLOOKUP($B31,'[7]Bonos BV LPF 02-18'!$B$7:$L$103,9,0)</f>
        <v>9154220.0398000013</v>
      </c>
      <c r="Q31" s="140">
        <f>VLOOKUP($B31,'[7]Bonos BV LPF 02-18'!$B$7:$L$103,10,0)</f>
        <v>0.05</v>
      </c>
      <c r="R31" s="140">
        <f>VLOOKUP($B31,'[7]Bonos BV LPF 02-18'!$B$7:$L$103,11,0)</f>
        <v>8.3661657677677553E-2</v>
      </c>
      <c r="T31" s="146">
        <f t="shared" si="0"/>
        <v>0</v>
      </c>
    </row>
    <row r="32" spans="1:20" ht="12.75">
      <c r="A32" s="71"/>
      <c r="B32" s="119"/>
      <c r="C32" s="107"/>
      <c r="D32" s="83"/>
      <c r="E32" s="79"/>
      <c r="F32" s="83"/>
      <c r="G32" s="73"/>
      <c r="H32" s="125"/>
      <c r="I32" s="81"/>
      <c r="J32" s="125"/>
      <c r="K32" s="126"/>
      <c r="L32" s="143"/>
      <c r="M32" s="147"/>
      <c r="N32" s="125"/>
      <c r="O32" s="147"/>
      <c r="P32" s="125"/>
      <c r="Q32" s="126"/>
      <c r="R32" s="143"/>
      <c r="T32" s="146">
        <f t="shared" si="0"/>
        <v>0</v>
      </c>
    </row>
    <row r="33" spans="1:20" ht="15.75">
      <c r="A33" s="71"/>
      <c r="B33" s="52" t="s">
        <v>26</v>
      </c>
      <c r="C33" s="105"/>
      <c r="D33" s="66"/>
      <c r="E33" s="79"/>
      <c r="F33" s="72"/>
      <c r="G33" s="73"/>
      <c r="H33" s="75"/>
      <c r="I33" s="74"/>
      <c r="J33" s="75"/>
      <c r="K33" s="75"/>
      <c r="L33" s="142"/>
      <c r="M33" s="147"/>
      <c r="N33" s="75"/>
      <c r="O33" s="147"/>
      <c r="P33" s="75"/>
      <c r="Q33" s="75"/>
      <c r="R33" s="142"/>
      <c r="T33" s="146">
        <f t="shared" si="0"/>
        <v>0</v>
      </c>
    </row>
    <row r="34" spans="1:20" ht="12.75">
      <c r="A34" s="43">
        <v>19</v>
      </c>
      <c r="B34" s="77" t="s">
        <v>302</v>
      </c>
      <c r="C34" s="107" t="s">
        <v>303</v>
      </c>
      <c r="D34" s="78">
        <v>12690000</v>
      </c>
      <c r="E34" s="79"/>
      <c r="F34" s="80">
        <v>2250000</v>
      </c>
      <c r="G34" s="73"/>
      <c r="H34" s="137">
        <f t="shared" ref="H34:H39" si="6">D34-F34</f>
        <v>10440000</v>
      </c>
      <c r="I34" s="136"/>
      <c r="J34" s="137">
        <f>VLOOKUP($B34,'[6]Bonos BV'!$B$8:$AE$162,28,0)</f>
        <v>9981300</v>
      </c>
      <c r="K34" s="140">
        <f>VLOOKUP($B34,'[6]Bonos BV'!$B$8:$AE$162,29,0)</f>
        <v>0.04</v>
      </c>
      <c r="L34" s="140">
        <f>VLOOKUP($B34,'[6]Bonos BV'!$B$8:$AE$162,30,0)</f>
        <v>0.03</v>
      </c>
      <c r="M34" s="147"/>
      <c r="N34" s="137">
        <f t="shared" ref="N34:N39" si="7">+H34-J34</f>
        <v>458700</v>
      </c>
      <c r="O34" s="147"/>
      <c r="P34" s="137" t="e">
        <f>VLOOKUP($B34,'[7]Bonos BV LPF 02-18'!$B$7:$L$103,9,0)</f>
        <v>#N/A</v>
      </c>
      <c r="Q34" s="140" t="e">
        <f>VLOOKUP($B34,'[7]Bonos BV LPF 02-18'!$B$7:$L$103,10,0)</f>
        <v>#N/A</v>
      </c>
      <c r="R34" s="140" t="e">
        <f>VLOOKUP($B34,'[7]Bonos BV LPF 02-18'!$B$7:$L$103,11,0)</f>
        <v>#N/A</v>
      </c>
      <c r="T34" s="148" t="s">
        <v>324</v>
      </c>
    </row>
    <row r="35" spans="1:20" ht="12.75">
      <c r="A35" s="43">
        <v>20</v>
      </c>
      <c r="B35" s="77" t="s">
        <v>241</v>
      </c>
      <c r="C35" s="107" t="s">
        <v>271</v>
      </c>
      <c r="D35" s="78">
        <v>13690000</v>
      </c>
      <c r="E35" s="79"/>
      <c r="F35" s="80">
        <v>1950000</v>
      </c>
      <c r="G35" s="73"/>
      <c r="H35" s="137">
        <f t="shared" si="6"/>
        <v>11740000</v>
      </c>
      <c r="I35" s="136"/>
      <c r="J35" s="137">
        <f>VLOOKUP($B35,'[6]Bonos BV'!$B$8:$AE$162,28,0)</f>
        <v>10844455.556</v>
      </c>
      <c r="K35" s="140">
        <f>VLOOKUP($B35,'[6]Bonos BV'!$B$8:$AE$162,29,0)</f>
        <v>0.05</v>
      </c>
      <c r="L35" s="140">
        <f>VLOOKUP($B35,'[6]Bonos BV'!$B$8:$AE$162,30,0)</f>
        <v>6.4326526660914596E-2</v>
      </c>
      <c r="M35" s="147"/>
      <c r="N35" s="137">
        <f t="shared" si="7"/>
        <v>895544.44400000013</v>
      </c>
      <c r="O35" s="147"/>
      <c r="P35" s="137">
        <f>VLOOKUP($B35,'[7]Bonos BV LPF 02-18'!$B$7:$L$103,9,0)</f>
        <v>10844455.556</v>
      </c>
      <c r="Q35" s="140">
        <f>VLOOKUP($B35,'[7]Bonos BV LPF 02-18'!$B$7:$L$103,10,0)</f>
        <v>0.05</v>
      </c>
      <c r="R35" s="140">
        <f>VLOOKUP($B35,'[7]Bonos BV LPF 02-18'!$B$7:$L$103,11,0)</f>
        <v>7.6281468824531531E-2</v>
      </c>
      <c r="T35" s="146">
        <f t="shared" ref="T35:T52" si="8">J35-P35</f>
        <v>0</v>
      </c>
    </row>
    <row r="36" spans="1:20" ht="12.75">
      <c r="A36" s="43">
        <v>21</v>
      </c>
      <c r="B36" s="77" t="s">
        <v>242</v>
      </c>
      <c r="C36" s="107" t="s">
        <v>275</v>
      </c>
      <c r="D36" s="78">
        <v>13790000</v>
      </c>
      <c r="E36" s="79"/>
      <c r="F36" s="80">
        <v>2050000</v>
      </c>
      <c r="G36" s="73"/>
      <c r="H36" s="137">
        <f t="shared" si="6"/>
        <v>11740000</v>
      </c>
      <c r="I36" s="136"/>
      <c r="J36" s="137">
        <f>VLOOKUP($B36,'[6]Bonos BV'!$B$8:$AE$162,28,0)</f>
        <v>11131961.828900002</v>
      </c>
      <c r="K36" s="140">
        <f>VLOOKUP($B36,'[6]Bonos BV'!$B$8:$AE$162,29,0)</f>
        <v>0.05</v>
      </c>
      <c r="L36" s="140">
        <f>VLOOKUP($B36,'[6]Bonos BV'!$B$8:$AE$162,30,0)</f>
        <v>3.9520118300258679E-2</v>
      </c>
      <c r="M36" s="147"/>
      <c r="N36" s="137">
        <f t="shared" si="7"/>
        <v>608038.17109999806</v>
      </c>
      <c r="O36" s="147"/>
      <c r="P36" s="137">
        <f>VLOOKUP($B36,'[7]Bonos BV LPF 02-18'!$B$7:$L$103,9,0)</f>
        <v>11131961.828900002</v>
      </c>
      <c r="Q36" s="140">
        <f>VLOOKUP($B36,'[7]Bonos BV LPF 02-18'!$B$7:$L$103,10,0)</f>
        <v>0.05</v>
      </c>
      <c r="R36" s="140">
        <f>VLOOKUP($B36,'[7]Bonos BV LPF 02-18'!$B$7:$L$103,11,0)</f>
        <v>5.1792007759795408E-2</v>
      </c>
      <c r="T36" s="146">
        <f t="shared" si="8"/>
        <v>0</v>
      </c>
    </row>
    <row r="37" spans="1:20" ht="12.75">
      <c r="A37" s="43">
        <v>22</v>
      </c>
      <c r="B37" s="77" t="s">
        <v>243</v>
      </c>
      <c r="C37" s="107" t="s">
        <v>273</v>
      </c>
      <c r="D37" s="78">
        <v>14690000</v>
      </c>
      <c r="E37" s="79"/>
      <c r="F37" s="80">
        <v>2350000</v>
      </c>
      <c r="G37" s="73"/>
      <c r="H37" s="137">
        <f t="shared" si="6"/>
        <v>12340000</v>
      </c>
      <c r="I37" s="136"/>
      <c r="J37" s="137">
        <f>VLOOKUP($B37,'[6]Bonos BV'!$B$8:$AE$162,28,0)</f>
        <v>11506822.515100002</v>
      </c>
      <c r="K37" s="140">
        <f>VLOOKUP($B37,'[6]Bonos BV'!$B$8:$AE$162,29,0)</f>
        <v>0.05</v>
      </c>
      <c r="L37" s="140">
        <f>VLOOKUP($B37,'[6]Bonos BV'!$B$8:$AE$162,30,0)</f>
        <v>5.6044092280557643E-2</v>
      </c>
      <c r="M37" s="147"/>
      <c r="N37" s="137">
        <f t="shared" si="7"/>
        <v>833177.48489999771</v>
      </c>
      <c r="O37" s="147"/>
      <c r="P37" s="137">
        <f>VLOOKUP($B37,'[7]Bonos BV LPF 02-18'!$B$7:$L$103,9,0)</f>
        <v>11506822.515100002</v>
      </c>
      <c r="Q37" s="140">
        <f>VLOOKUP($B37,'[7]Bonos BV LPF 02-18'!$B$7:$L$103,10,0)</f>
        <v>0.05</v>
      </c>
      <c r="R37" s="140">
        <f>VLOOKUP($B37,'[7]Bonos BV LPF 02-18'!$B$7:$L$103,11,0)</f>
        <v>6.7518434756887985E-2</v>
      </c>
      <c r="T37" s="146">
        <f t="shared" si="8"/>
        <v>0</v>
      </c>
    </row>
    <row r="38" spans="1:20" ht="12.75">
      <c r="A38" s="43">
        <v>23</v>
      </c>
      <c r="B38" s="77" t="s">
        <v>244</v>
      </c>
      <c r="C38" s="107" t="s">
        <v>277</v>
      </c>
      <c r="D38" s="78">
        <v>15490000</v>
      </c>
      <c r="E38" s="79"/>
      <c r="F38" s="80">
        <v>2450000</v>
      </c>
      <c r="G38" s="73"/>
      <c r="H38" s="137">
        <f t="shared" si="6"/>
        <v>13040000</v>
      </c>
      <c r="I38" s="136"/>
      <c r="J38" s="137">
        <f>VLOOKUP($B38,'[6]Bonos BV'!$B$8:$AE$162,28,0)</f>
        <v>12234493.258900002</v>
      </c>
      <c r="K38" s="140">
        <f>VLOOKUP($B38,'[6]Bonos BV'!$B$8:$AE$162,29,0)</f>
        <v>0.05</v>
      </c>
      <c r="L38" s="140">
        <f>VLOOKUP($B38,'[6]Bonos BV'!$B$8:$AE$162,30,0)</f>
        <v>5.0853897680372254E-2</v>
      </c>
      <c r="M38" s="147"/>
      <c r="N38" s="137">
        <f t="shared" si="7"/>
        <v>805506.74109999835</v>
      </c>
      <c r="O38" s="147"/>
      <c r="P38" s="137">
        <f>VLOOKUP($B38,'[7]Bonos BV LPF 02-18'!$B$7:$L$103,9,0)</f>
        <v>12234493.258900002</v>
      </c>
      <c r="Q38" s="140">
        <f>VLOOKUP($B38,'[7]Bonos BV LPF 02-18'!$B$7:$L$103,10,0)</f>
        <v>0.05</v>
      </c>
      <c r="R38" s="140">
        <f>VLOOKUP($B38,'[7]Bonos BV LPF 02-18'!$B$7:$L$103,11,0)</f>
        <v>9.6418518545051582E-2</v>
      </c>
      <c r="T38" s="146">
        <f t="shared" si="8"/>
        <v>0</v>
      </c>
    </row>
    <row r="39" spans="1:20" ht="12.75">
      <c r="A39" s="43">
        <v>24</v>
      </c>
      <c r="B39" s="77" t="s">
        <v>245</v>
      </c>
      <c r="C39" s="107" t="s">
        <v>279</v>
      </c>
      <c r="D39" s="78">
        <v>17790000</v>
      </c>
      <c r="E39" s="79"/>
      <c r="F39" s="80">
        <v>2850000</v>
      </c>
      <c r="G39" s="73"/>
      <c r="H39" s="137">
        <f t="shared" si="6"/>
        <v>14940000</v>
      </c>
      <c r="I39" s="136"/>
      <c r="J39" s="137">
        <f>VLOOKUP($B39,'[6]Bonos BV'!$B$8:$AE$162,28,0)</f>
        <v>13839100.540099999</v>
      </c>
      <c r="K39" s="140">
        <f>VLOOKUP($B39,'[6]Bonos BV'!$B$8:$AE$162,29,0)</f>
        <v>0.05</v>
      </c>
      <c r="L39" s="140">
        <f>VLOOKUP($B39,'[6]Bonos BV'!$B$8:$AE$162,30,0)</f>
        <v>6.429340499661941E-2</v>
      </c>
      <c r="M39" s="147"/>
      <c r="N39" s="137">
        <f t="shared" si="7"/>
        <v>1100899.4599000011</v>
      </c>
      <c r="O39" s="147"/>
      <c r="P39" s="137">
        <f>VLOOKUP($B39,'[7]Bonos BV LPF 02-18'!$B$7:$L$103,9,0)</f>
        <v>13839100.540099999</v>
      </c>
      <c r="Q39" s="140">
        <f>VLOOKUP($B39,'[7]Bonos BV LPF 02-18'!$B$7:$L$103,10,0)</f>
        <v>0.05</v>
      </c>
      <c r="R39" s="140">
        <f>VLOOKUP($B39,'[7]Bonos BV LPF 02-18'!$B$7:$L$103,11,0)</f>
        <v>7.3688049524765806E-2</v>
      </c>
      <c r="T39" s="146">
        <f t="shared" si="8"/>
        <v>0</v>
      </c>
    </row>
    <row r="40" spans="1:20" ht="11.25" customHeight="1">
      <c r="A40" s="71"/>
      <c r="B40" s="82"/>
      <c r="C40" s="107"/>
      <c r="D40" s="83"/>
      <c r="E40" s="79"/>
      <c r="F40" s="83"/>
      <c r="G40" s="73"/>
      <c r="H40" s="132"/>
      <c r="I40" s="136"/>
      <c r="J40" s="132"/>
      <c r="K40" s="83"/>
      <c r="L40" s="144"/>
      <c r="M40" s="147"/>
      <c r="N40" s="132"/>
      <c r="O40" s="147"/>
      <c r="P40" s="132"/>
      <c r="Q40" s="83"/>
      <c r="R40" s="144"/>
      <c r="T40" s="146">
        <f t="shared" si="8"/>
        <v>0</v>
      </c>
    </row>
    <row r="41" spans="1:20" ht="15.75">
      <c r="A41" s="71"/>
      <c r="B41" s="52" t="s">
        <v>215</v>
      </c>
      <c r="C41" s="105"/>
      <c r="D41" s="66"/>
      <c r="E41" s="79"/>
      <c r="F41" s="72"/>
      <c r="G41" s="73"/>
      <c r="H41" s="75"/>
      <c r="I41" s="136"/>
      <c r="J41" s="75"/>
      <c r="K41" s="75"/>
      <c r="L41" s="142"/>
      <c r="M41" s="147"/>
      <c r="N41" s="75"/>
      <c r="O41" s="147"/>
      <c r="P41" s="75"/>
      <c r="Q41" s="75"/>
      <c r="R41" s="142"/>
      <c r="T41" s="146">
        <f t="shared" si="8"/>
        <v>0</v>
      </c>
    </row>
    <row r="42" spans="1:20" ht="12.75">
      <c r="A42" s="43">
        <v>25</v>
      </c>
      <c r="B42" s="77" t="s">
        <v>217</v>
      </c>
      <c r="C42" s="107" t="s">
        <v>281</v>
      </c>
      <c r="D42" s="78">
        <v>13790000</v>
      </c>
      <c r="E42" s="79"/>
      <c r="F42" s="80">
        <v>1000000</v>
      </c>
      <c r="G42" s="73"/>
      <c r="H42" s="137">
        <f t="shared" ref="H42:H44" si="9">D42-F42</f>
        <v>12790000</v>
      </c>
      <c r="I42" s="136"/>
      <c r="J42" s="137">
        <f>VLOOKUP($B42,'[6]Bonos BV'!$B$8:$AE$162,28,0)</f>
        <v>12260800</v>
      </c>
      <c r="K42" s="140">
        <f>VLOOKUP($B42,'[6]Bonos BV'!$B$8:$AE$162,29,0)</f>
        <v>0.04</v>
      </c>
      <c r="L42" s="140">
        <f>VLOOKUP($B42,'[6]Bonos BV'!$B$8:$AE$162,30,0)</f>
        <v>0.03</v>
      </c>
      <c r="M42" s="147"/>
      <c r="N42" s="137">
        <f>+H42-J42</f>
        <v>529200</v>
      </c>
      <c r="O42" s="147"/>
      <c r="P42" s="137">
        <f>VLOOKUP($B42,'[7]Bonos BV LPF 02-18'!$B$7:$L$103,9,0)</f>
        <v>12512603.3989</v>
      </c>
      <c r="Q42" s="140">
        <f>VLOOKUP($B42,'[7]Bonos BV LPF 02-18'!$B$7:$L$103,10,0)</f>
        <v>0.05</v>
      </c>
      <c r="R42" s="140">
        <f>VLOOKUP($B42,'[7]Bonos BV LPF 02-18'!$B$7:$L$103,11,0)</f>
        <v>5.8494853355906672E-2</v>
      </c>
      <c r="T42" s="146">
        <f t="shared" si="8"/>
        <v>-251803.39890000038</v>
      </c>
    </row>
    <row r="43" spans="1:20" ht="12.75">
      <c r="A43" s="43">
        <v>26</v>
      </c>
      <c r="B43" s="77" t="s">
        <v>218</v>
      </c>
      <c r="C43" s="107" t="s">
        <v>282</v>
      </c>
      <c r="D43" s="78">
        <v>14790000</v>
      </c>
      <c r="E43" s="79"/>
      <c r="F43" s="80">
        <v>1000000</v>
      </c>
      <c r="G43" s="73"/>
      <c r="H43" s="137">
        <f t="shared" si="9"/>
        <v>13790000</v>
      </c>
      <c r="I43" s="136"/>
      <c r="J43" s="137">
        <f>VLOOKUP($B43,'[6]Bonos BV'!$B$8:$AE$162,28,0)</f>
        <v>13230800</v>
      </c>
      <c r="K43" s="140">
        <f>VLOOKUP($B43,'[6]Bonos BV'!$B$8:$AE$162,29,0)</f>
        <v>0.04</v>
      </c>
      <c r="L43" s="140">
        <f>VLOOKUP($B43,'[6]Bonos BV'!$B$8:$AE$162,30,0)</f>
        <v>0.03</v>
      </c>
      <c r="M43" s="147"/>
      <c r="N43" s="137">
        <f>+H43-J43</f>
        <v>559200</v>
      </c>
      <c r="O43" s="147"/>
      <c r="P43" s="137">
        <f>VLOOKUP($B43,'[7]Bonos BV LPF 02-18'!$B$7:$L$103,9,0)</f>
        <v>13254691.861400003</v>
      </c>
      <c r="Q43" s="140">
        <f>VLOOKUP($B43,'[7]Bonos BV LPF 02-18'!$B$7:$L$103,10,0)</f>
        <v>0.05</v>
      </c>
      <c r="R43" s="140">
        <f>VLOOKUP($B43,'[7]Bonos BV LPF 02-18'!$B$7:$L$103,11,0)</f>
        <v>7.2449834751574349E-2</v>
      </c>
      <c r="T43" s="146">
        <f t="shared" si="8"/>
        <v>-23891.861400002614</v>
      </c>
    </row>
    <row r="44" spans="1:20" ht="12.75">
      <c r="A44" s="43">
        <v>27</v>
      </c>
      <c r="B44" s="77" t="s">
        <v>219</v>
      </c>
      <c r="C44" s="107" t="s">
        <v>280</v>
      </c>
      <c r="D44" s="78">
        <v>16790000</v>
      </c>
      <c r="E44" s="79"/>
      <c r="F44" s="80">
        <v>1000000</v>
      </c>
      <c r="G44" s="73"/>
      <c r="H44" s="137">
        <f t="shared" si="9"/>
        <v>15790000</v>
      </c>
      <c r="I44" s="136"/>
      <c r="J44" s="137">
        <f>VLOOKUP($B44,'[6]Bonos BV'!$B$8:$AE$162,28,0)</f>
        <v>14867780.153600002</v>
      </c>
      <c r="K44" s="140">
        <f>VLOOKUP($B44,'[6]Bonos BV'!$B$8:$AE$162,29,0)</f>
        <v>0.05</v>
      </c>
      <c r="L44" s="140">
        <f>VLOOKUP($B44,'[6]Bonos BV'!$B$8:$AE$162,30,0)</f>
        <v>4.9374670485933393E-2</v>
      </c>
      <c r="M44" s="147"/>
      <c r="N44" s="137">
        <f>+H44-J44</f>
        <v>922219.84639999829</v>
      </c>
      <c r="O44" s="147"/>
      <c r="P44" s="137">
        <f>VLOOKUP($B44,'[7]Bonos BV LPF 02-18'!$B$7:$L$103,9,0)</f>
        <v>14867780.153600002</v>
      </c>
      <c r="Q44" s="140">
        <f>VLOOKUP($B44,'[7]Bonos BV LPF 02-18'!$B$7:$L$103,10,0)</f>
        <v>0.05</v>
      </c>
      <c r="R44" s="140">
        <f>VLOOKUP($B44,'[7]Bonos BV LPF 02-18'!$B$7:$L$103,11,0)</f>
        <v>8.730631346838541E-2</v>
      </c>
      <c r="T44" s="146">
        <f t="shared" si="8"/>
        <v>0</v>
      </c>
    </row>
    <row r="45" spans="1:20" ht="12.75">
      <c r="A45" s="71"/>
      <c r="B45" s="82"/>
      <c r="C45" s="107"/>
      <c r="D45" s="83"/>
      <c r="E45" s="79"/>
      <c r="F45" s="83"/>
      <c r="G45" s="73"/>
      <c r="H45" s="83"/>
      <c r="I45" s="136"/>
      <c r="J45" s="83"/>
      <c r="K45" s="83"/>
      <c r="L45" s="141"/>
      <c r="M45" s="147"/>
      <c r="N45" s="83"/>
      <c r="O45" s="147"/>
      <c r="P45" s="83"/>
      <c r="Q45" s="83"/>
      <c r="R45" s="141"/>
      <c r="T45" s="146">
        <f t="shared" si="8"/>
        <v>0</v>
      </c>
    </row>
    <row r="46" spans="1:20" ht="15.75">
      <c r="A46" s="71"/>
      <c r="B46" s="52" t="s">
        <v>27</v>
      </c>
      <c r="C46" s="105"/>
      <c r="D46" s="66"/>
      <c r="E46" s="79"/>
      <c r="F46" s="72"/>
      <c r="G46" s="73"/>
      <c r="H46" s="75"/>
      <c r="I46" s="136"/>
      <c r="J46" s="75"/>
      <c r="K46" s="75"/>
      <c r="L46" s="142"/>
      <c r="M46" s="147"/>
      <c r="N46" s="75"/>
      <c r="O46" s="147"/>
      <c r="P46" s="75"/>
      <c r="Q46" s="75"/>
      <c r="R46" s="142"/>
      <c r="T46" s="146">
        <f t="shared" si="8"/>
        <v>0</v>
      </c>
    </row>
    <row r="47" spans="1:20" ht="12.75">
      <c r="A47" s="43">
        <v>28</v>
      </c>
      <c r="B47" s="77" t="s">
        <v>50</v>
      </c>
      <c r="C47" s="107" t="s">
        <v>193</v>
      </c>
      <c r="D47" s="78">
        <v>10890000</v>
      </c>
      <c r="E47" s="79"/>
      <c r="F47" s="80">
        <v>1000000</v>
      </c>
      <c r="G47" s="73"/>
      <c r="H47" s="137">
        <f t="shared" ref="H47:H49" si="10">D47-F47</f>
        <v>9890000</v>
      </c>
      <c r="I47" s="136"/>
      <c r="J47" s="137">
        <f>VLOOKUP($B47,'[6]Bonos BV'!$B$8:$AE$162,28,0)</f>
        <v>8901000</v>
      </c>
      <c r="K47" s="140">
        <f>VLOOKUP($B47,'[6]Bonos BV'!$B$8:$AE$162,29,0)</f>
        <v>0.05</v>
      </c>
      <c r="L47" s="140">
        <f>VLOOKUP($B47,'[6]Bonos BV'!$B$8:$AE$162,30,0)</f>
        <v>0.1</v>
      </c>
      <c r="M47" s="147"/>
      <c r="N47" s="137">
        <f>+H47-J47</f>
        <v>989000</v>
      </c>
      <c r="O47" s="147"/>
      <c r="P47" s="137">
        <f>VLOOKUP($B47,'[7]Bonos BV LPF 02-18'!$B$7:$L$103,9,0)</f>
        <v>9081000</v>
      </c>
      <c r="Q47" s="140">
        <f>VLOOKUP($B47,'[7]Bonos BV LPF 02-18'!$B$7:$L$103,10,0)</f>
        <v>0.05</v>
      </c>
      <c r="R47" s="140">
        <f>VLOOKUP($B47,'[7]Bonos BV LPF 02-18'!$B$7:$L$103,11,0)</f>
        <v>0.1</v>
      </c>
      <c r="T47" s="146">
        <f t="shared" si="8"/>
        <v>-180000</v>
      </c>
    </row>
    <row r="48" spans="1:20" ht="12.75">
      <c r="A48" s="43">
        <v>29</v>
      </c>
      <c r="B48" s="77" t="s">
        <v>51</v>
      </c>
      <c r="C48" s="107" t="s">
        <v>194</v>
      </c>
      <c r="D48" s="78">
        <v>11690000</v>
      </c>
      <c r="E48" s="79"/>
      <c r="F48" s="80">
        <v>1000000</v>
      </c>
      <c r="G48" s="73"/>
      <c r="H48" s="137">
        <f t="shared" si="10"/>
        <v>10690000</v>
      </c>
      <c r="I48" s="136"/>
      <c r="J48" s="137">
        <f>VLOOKUP($B48,'[6]Bonos BV'!$B$8:$AE$162,28,0)</f>
        <v>9621000</v>
      </c>
      <c r="K48" s="140">
        <f>VLOOKUP($B48,'[6]Bonos BV'!$B$8:$AE$162,29,0)</f>
        <v>0.05</v>
      </c>
      <c r="L48" s="140">
        <f>VLOOKUP($B48,'[6]Bonos BV'!$B$8:$AE$162,30,0)</f>
        <v>0.1</v>
      </c>
      <c r="M48" s="147"/>
      <c r="N48" s="137">
        <f>+H48-J48</f>
        <v>1069000</v>
      </c>
      <c r="O48" s="147"/>
      <c r="P48" s="137">
        <f>VLOOKUP($B48,'[7]Bonos BV LPF 02-18'!$B$7:$L$103,9,0)</f>
        <v>9812286.2663100008</v>
      </c>
      <c r="Q48" s="140">
        <f>VLOOKUP($B48,'[7]Bonos BV LPF 02-18'!$B$7:$L$103,10,0)</f>
        <v>0.05</v>
      </c>
      <c r="R48" s="140">
        <f>VLOOKUP($B48,'[7]Bonos BV LPF 02-18'!$B$7:$L$103,11,0)</f>
        <v>9.8963611909090837E-2</v>
      </c>
      <c r="T48" s="146">
        <f t="shared" si="8"/>
        <v>-191286.26631000079</v>
      </c>
    </row>
    <row r="49" spans="1:20" ht="12.75">
      <c r="A49" s="43">
        <v>30</v>
      </c>
      <c r="B49" s="77" t="s">
        <v>52</v>
      </c>
      <c r="C49" s="107" t="s">
        <v>195</v>
      </c>
      <c r="D49" s="78">
        <v>12290000</v>
      </c>
      <c r="E49" s="79"/>
      <c r="F49" s="80">
        <v>300000</v>
      </c>
      <c r="G49" s="73"/>
      <c r="H49" s="137">
        <f t="shared" si="10"/>
        <v>11990000</v>
      </c>
      <c r="I49" s="136"/>
      <c r="J49" s="137">
        <f>VLOOKUP($B49,'[6]Bonos BV'!$B$8:$AE$162,28,0)</f>
        <v>10791000</v>
      </c>
      <c r="K49" s="140">
        <f>VLOOKUP($B49,'[6]Bonos BV'!$B$8:$AE$162,29,0)</f>
        <v>0.05</v>
      </c>
      <c r="L49" s="140">
        <f>VLOOKUP($B49,'[6]Bonos BV'!$B$8:$AE$162,30,0)</f>
        <v>0.1</v>
      </c>
      <c r="M49" s="147"/>
      <c r="N49" s="137">
        <f>+H49-J49</f>
        <v>1199000</v>
      </c>
      <c r="O49" s="147"/>
      <c r="P49" s="137">
        <f>VLOOKUP($B49,'[7]Bonos BV LPF 02-18'!$B$7:$L$103,9,0)</f>
        <v>10791000</v>
      </c>
      <c r="Q49" s="140">
        <f>VLOOKUP($B49,'[7]Bonos BV LPF 02-18'!$B$7:$L$103,10,0)</f>
        <v>0.05</v>
      </c>
      <c r="R49" s="140">
        <f>VLOOKUP($B49,'[7]Bonos BV LPF 02-18'!$B$7:$L$103,11,0)</f>
        <v>0.1</v>
      </c>
      <c r="T49" s="146">
        <f t="shared" si="8"/>
        <v>0</v>
      </c>
    </row>
    <row r="50" spans="1:20" ht="12.75">
      <c r="A50" s="71"/>
      <c r="B50" s="82"/>
      <c r="C50" s="107"/>
      <c r="D50" s="83"/>
      <c r="E50" s="79"/>
      <c r="F50" s="83"/>
      <c r="G50" s="73"/>
      <c r="H50" s="83"/>
      <c r="I50" s="136"/>
      <c r="J50" s="83"/>
      <c r="K50" s="83"/>
      <c r="L50" s="141"/>
      <c r="M50" s="147"/>
      <c r="N50" s="83"/>
      <c r="O50" s="147"/>
      <c r="P50" s="83"/>
      <c r="Q50" s="83"/>
      <c r="R50" s="141"/>
      <c r="T50" s="146">
        <f t="shared" si="8"/>
        <v>0</v>
      </c>
    </row>
    <row r="51" spans="1:20" ht="15.75">
      <c r="A51" s="84"/>
      <c r="B51" s="52" t="s">
        <v>29</v>
      </c>
      <c r="C51" s="105"/>
      <c r="D51" s="66"/>
      <c r="E51" s="79"/>
      <c r="F51" s="72"/>
      <c r="G51" s="73"/>
      <c r="H51" s="127"/>
      <c r="I51" s="136"/>
      <c r="J51" s="127"/>
      <c r="K51" s="127"/>
      <c r="L51" s="145"/>
      <c r="M51" s="147"/>
      <c r="N51" s="127"/>
      <c r="O51" s="147"/>
      <c r="P51" s="127"/>
      <c r="Q51" s="127"/>
      <c r="R51" s="145"/>
      <c r="T51" s="146">
        <f t="shared" si="8"/>
        <v>0</v>
      </c>
    </row>
    <row r="52" spans="1:20" ht="12.75">
      <c r="A52" s="43">
        <v>31</v>
      </c>
      <c r="B52" s="77" t="s">
        <v>53</v>
      </c>
      <c r="C52" s="107" t="s">
        <v>196</v>
      </c>
      <c r="D52" s="78">
        <v>12390000</v>
      </c>
      <c r="E52" s="79"/>
      <c r="F52" s="80">
        <v>1400000</v>
      </c>
      <c r="G52" s="73"/>
      <c r="H52" s="137">
        <f t="shared" ref="H52:H55" si="11">D52-F52</f>
        <v>10990000</v>
      </c>
      <c r="I52" s="136"/>
      <c r="J52" s="137">
        <f>VLOOKUP($B52,'[6]Bonos BV'!$B$8:$AE$162,28,0)</f>
        <v>10231441.215215001</v>
      </c>
      <c r="K52" s="140">
        <f>VLOOKUP($B52,'[6]Bonos BV'!$B$8:$AE$162,29,0)</f>
        <v>0.05</v>
      </c>
      <c r="L52" s="140">
        <f>VLOOKUP($B52,'[6]Bonos BV'!$B$8:$AE$162,30,0)</f>
        <v>5.6140109297509108E-2</v>
      </c>
      <c r="M52" s="147"/>
      <c r="N52" s="137">
        <f>+H52-J52</f>
        <v>758558.78478499874</v>
      </c>
      <c r="O52" s="147"/>
      <c r="P52" s="137">
        <f>VLOOKUP($B52,'[7]Bonos BV LPF 02-18'!$B$7:$L$103,9,0)</f>
        <v>10449564.702334998</v>
      </c>
      <c r="Q52" s="140">
        <f>VLOOKUP($B52,'[7]Bonos BV LPF 02-18'!$B$7:$L$103,10,0)</f>
        <v>0.05</v>
      </c>
      <c r="R52" s="140">
        <f>VLOOKUP($B52,'[7]Bonos BV LPF 02-18'!$B$7:$L$103,11,0)</f>
        <v>8.2566751331431237E-2</v>
      </c>
      <c r="T52" s="146">
        <f t="shared" si="8"/>
        <v>-218123.48711999692</v>
      </c>
    </row>
    <row r="53" spans="1:20" ht="12.75">
      <c r="A53" s="43">
        <v>32</v>
      </c>
      <c r="B53" s="77" t="s">
        <v>304</v>
      </c>
      <c r="C53" s="107" t="s">
        <v>305</v>
      </c>
      <c r="D53" s="78">
        <v>12390000</v>
      </c>
      <c r="E53" s="79"/>
      <c r="F53" s="80">
        <v>1200000</v>
      </c>
      <c r="G53" s="73"/>
      <c r="H53" s="137">
        <f t="shared" si="11"/>
        <v>11190000</v>
      </c>
      <c r="I53" s="136"/>
      <c r="J53" s="137">
        <f>VLOOKUP($B53,'[6]Bonos BV'!$B$8:$AE$162,28,0)</f>
        <v>10492490.523873597</v>
      </c>
      <c r="K53" s="140">
        <f>VLOOKUP($B53,'[6]Bonos BV'!$B$8:$AE$162,29,0)</f>
        <v>0.05</v>
      </c>
      <c r="L53" s="140">
        <f>VLOOKUP($B53,'[6]Bonos BV'!$B$8:$AE$162,30,0)</f>
        <v>4.9593249649130672E-2</v>
      </c>
      <c r="M53" s="147"/>
      <c r="N53" s="137">
        <f>+H53-J53</f>
        <v>697509.47612640262</v>
      </c>
      <c r="O53" s="147"/>
      <c r="P53" s="137" t="e">
        <f>VLOOKUP($B53,'[7]Bonos BV LPF 02-18'!$B$7:$L$103,9,0)</f>
        <v>#N/A</v>
      </c>
      <c r="Q53" s="140" t="e">
        <f>VLOOKUP($B53,'[7]Bonos BV LPF 02-18'!$B$7:$L$103,10,0)</f>
        <v>#N/A</v>
      </c>
      <c r="R53" s="140" t="e">
        <f>VLOOKUP($B53,'[7]Bonos BV LPF 02-18'!$B$7:$L$103,11,0)</f>
        <v>#N/A</v>
      </c>
      <c r="T53" s="148" t="s">
        <v>324</v>
      </c>
    </row>
    <row r="54" spans="1:20" ht="12.75">
      <c r="A54" s="43">
        <v>33</v>
      </c>
      <c r="B54" s="77" t="s">
        <v>54</v>
      </c>
      <c r="C54" s="107" t="s">
        <v>197</v>
      </c>
      <c r="D54" s="78">
        <v>13690000</v>
      </c>
      <c r="E54" s="79"/>
      <c r="F54" s="80">
        <v>1050000</v>
      </c>
      <c r="G54" s="73"/>
      <c r="H54" s="137">
        <f t="shared" si="11"/>
        <v>12640000</v>
      </c>
      <c r="I54" s="136"/>
      <c r="J54" s="137">
        <f>VLOOKUP($B54,'[6]Bonos BV'!$B$8:$AE$162,28,0)</f>
        <v>11485895.0485554</v>
      </c>
      <c r="K54" s="140">
        <f>VLOOKUP($B54,'[6]Bonos BV'!$B$8:$AE$162,29,0)</f>
        <v>0.05</v>
      </c>
      <c r="L54" s="140">
        <f>VLOOKUP($B54,'[6]Bonos BV'!$B$8:$AE$162,30,0)</f>
        <v>8.0392710283795021E-2</v>
      </c>
      <c r="M54" s="147"/>
      <c r="N54" s="137">
        <f>+H54-J54</f>
        <v>1154104.9514445998</v>
      </c>
      <c r="O54" s="147"/>
      <c r="P54" s="137">
        <f>VLOOKUP($B54,'[7]Bonos BV LPF 02-18'!$B$7:$L$103,9,0)</f>
        <v>11732501.877208201</v>
      </c>
      <c r="Q54" s="140">
        <f>VLOOKUP($B54,'[7]Bonos BV LPF 02-18'!$B$7:$L$103,10,0)</f>
        <v>0.05</v>
      </c>
      <c r="R54" s="140">
        <f>VLOOKUP($B54,'[7]Bonos BV LPF 02-18'!$B$7:$L$103,11,0)</f>
        <v>8.625374788098121E-2</v>
      </c>
      <c r="T54" s="146">
        <f t="shared" ref="T54:T72" si="12">J54-P54</f>
        <v>-246606.82865280099</v>
      </c>
    </row>
    <row r="55" spans="1:20" ht="12.75">
      <c r="A55" s="43">
        <v>34</v>
      </c>
      <c r="B55" s="77" t="s">
        <v>55</v>
      </c>
      <c r="C55" s="107" t="s">
        <v>198</v>
      </c>
      <c r="D55" s="78">
        <v>14390000</v>
      </c>
      <c r="E55" s="79"/>
      <c r="F55" s="80">
        <v>750000</v>
      </c>
      <c r="G55" s="73"/>
      <c r="H55" s="137">
        <f t="shared" si="11"/>
        <v>13640000</v>
      </c>
      <c r="I55" s="136"/>
      <c r="J55" s="137">
        <f>VLOOKUP($B55,'[6]Bonos BV'!$B$8:$AE$162,28,0)</f>
        <v>12141000</v>
      </c>
      <c r="K55" s="140">
        <f>VLOOKUP($B55,'[6]Bonos BV'!$B$8:$AE$162,29,0)</f>
        <v>0.05</v>
      </c>
      <c r="L55" s="140">
        <f>VLOOKUP($B55,'[6]Bonos BV'!$B$8:$AE$162,30,0)</f>
        <v>0.1</v>
      </c>
      <c r="M55" s="147"/>
      <c r="N55" s="137">
        <f>+H55-J55</f>
        <v>1499000</v>
      </c>
      <c r="O55" s="147"/>
      <c r="P55" s="137">
        <f>VLOOKUP($B55,'[7]Bonos BV LPF 02-18'!$B$7:$L$103,9,0)</f>
        <v>12456000</v>
      </c>
      <c r="Q55" s="140">
        <f>VLOOKUP($B55,'[7]Bonos BV LPF 02-18'!$B$7:$L$103,10,0)</f>
        <v>0.05</v>
      </c>
      <c r="R55" s="140">
        <f>VLOOKUP($B55,'[7]Bonos BV LPF 02-18'!$B$7:$L$103,11,0)</f>
        <v>0.1</v>
      </c>
      <c r="T55" s="146">
        <f t="shared" si="12"/>
        <v>-315000</v>
      </c>
    </row>
    <row r="56" spans="1:20" ht="12.75">
      <c r="A56" s="71"/>
      <c r="B56" s="82"/>
      <c r="C56" s="107"/>
      <c r="D56" s="83"/>
      <c r="E56" s="79"/>
      <c r="F56" s="83"/>
      <c r="G56" s="73"/>
      <c r="H56" s="132"/>
      <c r="I56" s="136"/>
      <c r="J56" s="132"/>
      <c r="K56" s="83"/>
      <c r="L56" s="144"/>
      <c r="M56" s="147"/>
      <c r="N56" s="132"/>
      <c r="O56" s="147"/>
      <c r="P56" s="132"/>
      <c r="Q56" s="83"/>
      <c r="R56" s="144"/>
      <c r="T56" s="146">
        <f t="shared" si="12"/>
        <v>0</v>
      </c>
    </row>
    <row r="57" spans="1:20" ht="15.75">
      <c r="A57" s="85"/>
      <c r="B57" s="52" t="s">
        <v>283</v>
      </c>
      <c r="C57" s="105"/>
      <c r="D57" s="66"/>
      <c r="E57" s="79"/>
      <c r="F57" s="72"/>
      <c r="G57" s="73"/>
      <c r="H57" s="127"/>
      <c r="I57" s="136"/>
      <c r="J57" s="127"/>
      <c r="K57" s="127"/>
      <c r="L57" s="145"/>
      <c r="M57" s="147"/>
      <c r="N57" s="127"/>
      <c r="O57" s="147"/>
      <c r="P57" s="127"/>
      <c r="Q57" s="127"/>
      <c r="R57" s="145"/>
      <c r="T57" s="146">
        <f t="shared" si="12"/>
        <v>0</v>
      </c>
    </row>
    <row r="58" spans="1:20" ht="12.75">
      <c r="A58" s="43">
        <v>35</v>
      </c>
      <c r="B58" s="77" t="s">
        <v>286</v>
      </c>
      <c r="C58" s="107" t="s">
        <v>199</v>
      </c>
      <c r="D58" s="78">
        <v>15990000</v>
      </c>
      <c r="E58" s="79"/>
      <c r="F58" s="80">
        <v>1200000</v>
      </c>
      <c r="G58" s="73"/>
      <c r="H58" s="137">
        <f t="shared" ref="H58:H60" si="13">D58-F58</f>
        <v>14790000</v>
      </c>
      <c r="I58" s="136"/>
      <c r="J58" s="137">
        <f>VLOOKUP($B58,'[6]Bonos BV'!$B$8:$AE$162,28,0)</f>
        <v>13383419.968600001</v>
      </c>
      <c r="K58" s="140">
        <f>VLOOKUP($B58,'[6]Bonos BV'!$B$8:$AE$162,29,0)</f>
        <v>0.05</v>
      </c>
      <c r="L58" s="140">
        <f>VLOOKUP($B58,'[6]Bonos BV'!$B$8:$AE$162,30,0)</f>
        <v>9.5103450398918113E-2</v>
      </c>
      <c r="M58" s="147"/>
      <c r="N58" s="137">
        <f>+H58-J58</f>
        <v>1406580.0313999988</v>
      </c>
      <c r="O58" s="147"/>
      <c r="P58" s="137">
        <f>VLOOKUP($B58,'[7]Bonos BV LPF 02-18'!$B$7:$L$103,9,0)</f>
        <v>13383419.968600001</v>
      </c>
      <c r="Q58" s="140">
        <f>VLOOKUP($B58,'[7]Bonos BV LPF 02-18'!$B$7:$L$103,10,0)</f>
        <v>0.05</v>
      </c>
      <c r="R58" s="140">
        <f>VLOOKUP($B58,'[7]Bonos BV LPF 02-18'!$B$7:$L$103,11,0)</f>
        <v>9.5103450398918113E-2</v>
      </c>
      <c r="T58" s="146">
        <f t="shared" si="12"/>
        <v>0</v>
      </c>
    </row>
    <row r="59" spans="1:20" ht="12.75">
      <c r="A59" s="43">
        <v>36</v>
      </c>
      <c r="B59" s="77" t="s">
        <v>287</v>
      </c>
      <c r="C59" s="107" t="s">
        <v>200</v>
      </c>
      <c r="D59" s="78">
        <v>17090000</v>
      </c>
      <c r="E59" s="79"/>
      <c r="F59" s="80">
        <v>1200000</v>
      </c>
      <c r="G59" s="73"/>
      <c r="H59" s="137">
        <f t="shared" si="13"/>
        <v>15890000</v>
      </c>
      <c r="I59" s="136"/>
      <c r="J59" s="137">
        <f>VLOOKUP($B59,'[6]Bonos BV'!$B$8:$AE$162,28,0)</f>
        <v>14301000</v>
      </c>
      <c r="K59" s="140">
        <f>VLOOKUP($B59,'[6]Bonos BV'!$B$8:$AE$162,29,0)</f>
        <v>0.05</v>
      </c>
      <c r="L59" s="140">
        <f>VLOOKUP($B59,'[6]Bonos BV'!$B$8:$AE$162,30,0)</f>
        <v>0.1</v>
      </c>
      <c r="M59" s="147"/>
      <c r="N59" s="137">
        <f>+H59-J59</f>
        <v>1589000</v>
      </c>
      <c r="O59" s="147"/>
      <c r="P59" s="137">
        <f>VLOOKUP($B59,'[7]Bonos BV LPF 02-18'!$B$7:$L$103,9,0)</f>
        <v>14301000</v>
      </c>
      <c r="Q59" s="140">
        <f>VLOOKUP($B59,'[7]Bonos BV LPF 02-18'!$B$7:$L$103,10,0)</f>
        <v>0.05</v>
      </c>
      <c r="R59" s="140">
        <f>VLOOKUP($B59,'[7]Bonos BV LPF 02-18'!$B$7:$L$103,11,0)</f>
        <v>0.1</v>
      </c>
      <c r="T59" s="146">
        <f t="shared" si="12"/>
        <v>0</v>
      </c>
    </row>
    <row r="60" spans="1:20" ht="12.75">
      <c r="A60" s="43">
        <v>37</v>
      </c>
      <c r="B60" s="77" t="s">
        <v>288</v>
      </c>
      <c r="C60" s="107" t="s">
        <v>201</v>
      </c>
      <c r="D60" s="78">
        <v>17990000</v>
      </c>
      <c r="E60" s="79"/>
      <c r="F60" s="80">
        <v>700000</v>
      </c>
      <c r="G60" s="73"/>
      <c r="H60" s="137">
        <f t="shared" si="13"/>
        <v>17290000</v>
      </c>
      <c r="I60" s="136"/>
      <c r="J60" s="137">
        <f>VLOOKUP($B60,'[6]Bonos BV'!$B$8:$AE$162,28,0)</f>
        <v>15561000</v>
      </c>
      <c r="K60" s="140">
        <f>VLOOKUP($B60,'[6]Bonos BV'!$B$8:$AE$162,29,0)</f>
        <v>0.05</v>
      </c>
      <c r="L60" s="140">
        <f>VLOOKUP($B60,'[6]Bonos BV'!$B$8:$AE$162,30,0)</f>
        <v>0.1</v>
      </c>
      <c r="M60" s="147"/>
      <c r="N60" s="137">
        <f>+H60-J60</f>
        <v>1729000</v>
      </c>
      <c r="O60" s="147"/>
      <c r="P60" s="137">
        <f>VLOOKUP($B60,'[7]Bonos BV LPF 02-18'!$B$7:$L$103,9,0)</f>
        <v>15561000</v>
      </c>
      <c r="Q60" s="140">
        <f>VLOOKUP($B60,'[7]Bonos BV LPF 02-18'!$B$7:$L$103,10,0)</f>
        <v>0.05</v>
      </c>
      <c r="R60" s="140">
        <f>VLOOKUP($B60,'[7]Bonos BV LPF 02-18'!$B$7:$L$103,11,0)</f>
        <v>0.1</v>
      </c>
      <c r="T60" s="146">
        <f t="shared" si="12"/>
        <v>0</v>
      </c>
    </row>
    <row r="61" spans="1:20" ht="12.75">
      <c r="A61" s="71"/>
      <c r="B61" s="82"/>
      <c r="C61" s="107"/>
      <c r="D61" s="83"/>
      <c r="E61" s="79"/>
      <c r="F61" s="83"/>
      <c r="G61" s="73"/>
      <c r="H61" s="83"/>
      <c r="I61" s="136"/>
      <c r="J61" s="83"/>
      <c r="K61" s="83"/>
      <c r="L61" s="141"/>
      <c r="M61" s="147"/>
      <c r="N61" s="83"/>
      <c r="O61" s="147"/>
      <c r="P61" s="83"/>
      <c r="Q61" s="83"/>
      <c r="R61" s="141"/>
      <c r="T61" s="146">
        <f t="shared" si="12"/>
        <v>0</v>
      </c>
    </row>
    <row r="62" spans="1:20" ht="15.75">
      <c r="A62" s="85"/>
      <c r="B62" s="52" t="s">
        <v>284</v>
      </c>
      <c r="C62" s="105"/>
      <c r="D62" s="66"/>
      <c r="E62" s="79"/>
      <c r="F62" s="72"/>
      <c r="G62" s="73"/>
      <c r="H62" s="127"/>
      <c r="I62" s="136"/>
      <c r="J62" s="127"/>
      <c r="K62" s="127"/>
      <c r="L62" s="145"/>
      <c r="M62" s="147"/>
      <c r="N62" s="127"/>
      <c r="O62" s="147"/>
      <c r="P62" s="127"/>
      <c r="Q62" s="127"/>
      <c r="R62" s="145"/>
      <c r="T62" s="146">
        <f t="shared" si="12"/>
        <v>0</v>
      </c>
    </row>
    <row r="63" spans="1:20" ht="12.75">
      <c r="A63" s="43">
        <v>38</v>
      </c>
      <c r="B63" s="77" t="s">
        <v>248</v>
      </c>
      <c r="C63" s="107" t="s">
        <v>258</v>
      </c>
      <c r="D63" s="78">
        <v>14990000</v>
      </c>
      <c r="E63" s="79"/>
      <c r="F63" s="80">
        <v>1600000</v>
      </c>
      <c r="G63" s="73"/>
      <c r="H63" s="137">
        <f t="shared" ref="H63:H72" si="14">D63-F63</f>
        <v>13390000</v>
      </c>
      <c r="I63" s="136"/>
      <c r="J63" s="137">
        <f>VLOOKUP($B63,'[6]Bonos BV'!$B$8:$AE$162,28,0)</f>
        <v>12858445.387699999</v>
      </c>
      <c r="K63" s="140">
        <f>VLOOKUP($B63,'[6]Bonos BV'!$B$8:$AE$162,29,0)</f>
        <v>0.05</v>
      </c>
      <c r="L63" s="140">
        <f>VLOOKUP($B63,'[6]Bonos BV'!$B$8:$AE$162,30,0)</f>
        <v>3.9697879932785743E-2</v>
      </c>
      <c r="M63" s="147"/>
      <c r="N63" s="137">
        <f t="shared" ref="N63:N70" si="15">+H63-J63</f>
        <v>531554.61230000108</v>
      </c>
      <c r="O63" s="147"/>
      <c r="P63" s="137">
        <f>VLOOKUP($B63,'[7]Bonos BV LPF 02-18'!$B$7:$L$103,9,0)</f>
        <v>12858445.387699999</v>
      </c>
      <c r="Q63" s="140">
        <f>VLOOKUP($B63,'[7]Bonos BV LPF 02-18'!$B$7:$L$103,10,0)</f>
        <v>0.05</v>
      </c>
      <c r="R63" s="140">
        <f>VLOOKUP($B63,'[7]Bonos BV LPF 02-18'!$B$7:$L$103,11,0)</f>
        <v>3.9697879932785743E-2</v>
      </c>
      <c r="T63" s="146">
        <f t="shared" si="12"/>
        <v>0</v>
      </c>
    </row>
    <row r="64" spans="1:20" ht="12.75">
      <c r="A64" s="43">
        <v>39</v>
      </c>
      <c r="B64" s="77" t="s">
        <v>249</v>
      </c>
      <c r="C64" s="107" t="s">
        <v>265</v>
      </c>
      <c r="D64" s="78">
        <v>15990000</v>
      </c>
      <c r="E64" s="79"/>
      <c r="F64" s="80">
        <v>1550000</v>
      </c>
      <c r="G64" s="73"/>
      <c r="H64" s="137">
        <f t="shared" si="14"/>
        <v>14440000</v>
      </c>
      <c r="I64" s="136"/>
      <c r="J64" s="137">
        <f>VLOOKUP($B64,'[6]Bonos BV'!$B$8:$AE$162,28,0)</f>
        <v>13341863.014699999</v>
      </c>
      <c r="K64" s="140">
        <f>VLOOKUP($B64,'[6]Bonos BV'!$B$8:$AE$162,29,0)</f>
        <v>0.05</v>
      </c>
      <c r="L64" s="140">
        <f>VLOOKUP($B64,'[6]Bonos BV'!$B$8:$AE$162,30,0)</f>
        <v>7.6048267680055459E-2</v>
      </c>
      <c r="M64" s="147"/>
      <c r="N64" s="137">
        <f t="shared" si="15"/>
        <v>1098136.9853000008</v>
      </c>
      <c r="O64" s="147"/>
      <c r="P64" s="137">
        <f>VLOOKUP($B64,'[7]Bonos BV LPF 02-18'!$B$7:$L$103,9,0)</f>
        <v>13341863.014699999</v>
      </c>
      <c r="Q64" s="140">
        <f>VLOOKUP($B64,'[7]Bonos BV LPF 02-18'!$B$7:$L$103,10,0)</f>
        <v>0.05</v>
      </c>
      <c r="R64" s="140">
        <f>VLOOKUP($B64,'[7]Bonos BV LPF 02-18'!$B$7:$L$103,11,0)</f>
        <v>7.6048267680055459E-2</v>
      </c>
      <c r="T64" s="146">
        <f t="shared" si="12"/>
        <v>0</v>
      </c>
    </row>
    <row r="65" spans="1:20" ht="12.75">
      <c r="A65" s="43">
        <v>40</v>
      </c>
      <c r="B65" s="77" t="s">
        <v>250</v>
      </c>
      <c r="C65" s="107" t="s">
        <v>260</v>
      </c>
      <c r="D65" s="78">
        <v>16290000</v>
      </c>
      <c r="E65" s="79"/>
      <c r="F65" s="80">
        <v>1150000</v>
      </c>
      <c r="G65" s="73"/>
      <c r="H65" s="137">
        <f t="shared" si="14"/>
        <v>15140000</v>
      </c>
      <c r="I65" s="136"/>
      <c r="J65" s="137">
        <f>VLOOKUP($B65,'[6]Bonos BV'!$B$8:$AE$162,28,0)</f>
        <v>13922812.268199997</v>
      </c>
      <c r="K65" s="140">
        <f>VLOOKUP($B65,'[6]Bonos BV'!$B$8:$AE$162,29,0)</f>
        <v>0.05</v>
      </c>
      <c r="L65" s="140">
        <f>VLOOKUP($B65,'[6]Bonos BV'!$B$8:$AE$162,30,0)</f>
        <v>8.0395490871862818E-2</v>
      </c>
      <c r="M65" s="147"/>
      <c r="N65" s="137">
        <f t="shared" si="15"/>
        <v>1217187.731800003</v>
      </c>
      <c r="O65" s="147"/>
      <c r="P65" s="137">
        <f>VLOOKUP($B65,'[7]Bonos BV LPF 02-18'!$B$7:$L$103,9,0)</f>
        <v>13922812.268199997</v>
      </c>
      <c r="Q65" s="140">
        <f>VLOOKUP($B65,'[7]Bonos BV LPF 02-18'!$B$7:$L$103,10,0)</f>
        <v>0.05</v>
      </c>
      <c r="R65" s="140">
        <f>VLOOKUP($B65,'[7]Bonos BV LPF 02-18'!$B$7:$L$103,11,0)</f>
        <v>8.0395490871862818E-2</v>
      </c>
      <c r="T65" s="146">
        <f t="shared" si="12"/>
        <v>0</v>
      </c>
    </row>
    <row r="66" spans="1:20" ht="12.75">
      <c r="A66" s="43">
        <v>41</v>
      </c>
      <c r="B66" s="77" t="s">
        <v>251</v>
      </c>
      <c r="C66" s="107" t="s">
        <v>263</v>
      </c>
      <c r="D66" s="78">
        <v>16590000</v>
      </c>
      <c r="E66" s="79"/>
      <c r="F66" s="80">
        <v>1150000</v>
      </c>
      <c r="G66" s="73"/>
      <c r="H66" s="137">
        <f t="shared" si="14"/>
        <v>15440000</v>
      </c>
      <c r="I66" s="136"/>
      <c r="J66" s="137">
        <f>VLOOKUP($B66,'[6]Bonos BV'!$B$8:$AE$162,28,0)</f>
        <v>14435913.433700001</v>
      </c>
      <c r="K66" s="140">
        <f>VLOOKUP($B66,'[6]Bonos BV'!$B$8:$AE$162,29,0)</f>
        <v>0.05</v>
      </c>
      <c r="L66" s="140">
        <f>VLOOKUP($B66,'[6]Bonos BV'!$B$8:$AE$162,30,0)</f>
        <v>6.503151336139891E-2</v>
      </c>
      <c r="M66" s="147"/>
      <c r="N66" s="137">
        <f t="shared" si="15"/>
        <v>1004086.5662999991</v>
      </c>
      <c r="O66" s="147"/>
      <c r="P66" s="137">
        <f>VLOOKUP($B66,'[7]Bonos BV LPF 02-18'!$B$7:$L$103,9,0)</f>
        <v>14435913.433700001</v>
      </c>
      <c r="Q66" s="140">
        <f>VLOOKUP($B66,'[7]Bonos BV LPF 02-18'!$B$7:$L$103,10,0)</f>
        <v>0.05</v>
      </c>
      <c r="R66" s="140">
        <f>VLOOKUP($B66,'[7]Bonos BV LPF 02-18'!$B$7:$L$103,11,0)</f>
        <v>6.503151336139891E-2</v>
      </c>
      <c r="T66" s="146">
        <f t="shared" si="12"/>
        <v>0</v>
      </c>
    </row>
    <row r="67" spans="1:20" ht="12.75">
      <c r="A67" s="43">
        <v>42</v>
      </c>
      <c r="B67" s="77" t="s">
        <v>253</v>
      </c>
      <c r="C67" s="107" t="s">
        <v>267</v>
      </c>
      <c r="D67" s="78">
        <v>17390000</v>
      </c>
      <c r="E67" s="79"/>
      <c r="F67" s="80">
        <v>1150000</v>
      </c>
      <c r="G67" s="73"/>
      <c r="H67" s="137">
        <f t="shared" si="14"/>
        <v>16240000</v>
      </c>
      <c r="I67" s="136"/>
      <c r="J67" s="137">
        <f>VLOOKUP($B67,'[6]Bonos BV'!$B$8:$AE$162,28,0)</f>
        <v>14616000</v>
      </c>
      <c r="K67" s="140">
        <f>VLOOKUP($B67,'[6]Bonos BV'!$B$8:$AE$162,29,0)</f>
        <v>0.05</v>
      </c>
      <c r="L67" s="140">
        <f>VLOOKUP($B67,'[6]Bonos BV'!$B$8:$AE$162,30,0)</f>
        <v>0.1</v>
      </c>
      <c r="M67" s="147"/>
      <c r="N67" s="137">
        <f t="shared" si="15"/>
        <v>1624000</v>
      </c>
      <c r="O67" s="147"/>
      <c r="P67" s="137">
        <f>VLOOKUP($B67,'[7]Bonos BV LPF 02-18'!$B$7:$L$103,9,0)</f>
        <v>14616000</v>
      </c>
      <c r="Q67" s="140">
        <f>VLOOKUP($B67,'[7]Bonos BV LPF 02-18'!$B$7:$L$103,10,0)</f>
        <v>0.05</v>
      </c>
      <c r="R67" s="140">
        <f>VLOOKUP($B67,'[7]Bonos BV LPF 02-18'!$B$7:$L$103,11,0)</f>
        <v>0.1</v>
      </c>
      <c r="T67" s="146">
        <f t="shared" si="12"/>
        <v>0</v>
      </c>
    </row>
    <row r="68" spans="1:20" ht="12.75">
      <c r="A68" s="43">
        <v>43</v>
      </c>
      <c r="B68" s="77" t="s">
        <v>254</v>
      </c>
      <c r="C68" s="107" t="s">
        <v>269</v>
      </c>
      <c r="D68" s="78">
        <v>22590000</v>
      </c>
      <c r="E68" s="79"/>
      <c r="F68" s="80">
        <v>550000</v>
      </c>
      <c r="G68" s="73"/>
      <c r="H68" s="137">
        <f t="shared" si="14"/>
        <v>22040000</v>
      </c>
      <c r="I68" s="136"/>
      <c r="J68" s="137">
        <f>VLOOKUP($B68,'[6]Bonos BV'!$B$8:$AE$162,28,0)</f>
        <v>19836000</v>
      </c>
      <c r="K68" s="140">
        <f>VLOOKUP($B68,'[6]Bonos BV'!$B$8:$AE$162,29,0)</f>
        <v>0.05</v>
      </c>
      <c r="L68" s="140">
        <f>VLOOKUP($B68,'[6]Bonos BV'!$B$8:$AE$162,30,0)</f>
        <v>0.1</v>
      </c>
      <c r="M68" s="147"/>
      <c r="N68" s="137">
        <f t="shared" si="15"/>
        <v>2204000</v>
      </c>
      <c r="O68" s="147"/>
      <c r="P68" s="137">
        <f>VLOOKUP($B68,'[7]Bonos BV LPF 02-18'!$B$7:$L$103,9,0)</f>
        <v>19836000</v>
      </c>
      <c r="Q68" s="140">
        <f>VLOOKUP($B68,'[7]Bonos BV LPF 02-18'!$B$7:$L$103,10,0)</f>
        <v>0.05</v>
      </c>
      <c r="R68" s="140">
        <f>VLOOKUP($B68,'[7]Bonos BV LPF 02-18'!$B$7:$L$103,11,0)</f>
        <v>0.1</v>
      </c>
      <c r="T68" s="146">
        <f t="shared" si="12"/>
        <v>0</v>
      </c>
    </row>
    <row r="69" spans="1:20" ht="12.75">
      <c r="A69" s="43">
        <v>44</v>
      </c>
      <c r="B69" s="77" t="s">
        <v>289</v>
      </c>
      <c r="C69" s="107" t="s">
        <v>293</v>
      </c>
      <c r="D69" s="78">
        <v>16990000</v>
      </c>
      <c r="E69" s="79"/>
      <c r="F69" s="80">
        <v>750000</v>
      </c>
      <c r="G69" s="73"/>
      <c r="H69" s="137">
        <f t="shared" si="14"/>
        <v>16240000</v>
      </c>
      <c r="I69" s="136"/>
      <c r="J69" s="137">
        <f>VLOOKUP($B69,'[6]Bonos BV'!$B$8:$AE$162,28,0)</f>
        <v>14616000</v>
      </c>
      <c r="K69" s="140">
        <f>VLOOKUP($B69,'[6]Bonos BV'!$B$8:$AE$162,29,0)</f>
        <v>0.05</v>
      </c>
      <c r="L69" s="140">
        <f>VLOOKUP($B69,'[6]Bonos BV'!$B$8:$AE$162,30,0)</f>
        <v>0.1</v>
      </c>
      <c r="M69" s="147"/>
      <c r="N69" s="137">
        <f t="shared" si="15"/>
        <v>1624000</v>
      </c>
      <c r="O69" s="147"/>
      <c r="P69" s="137">
        <f>VLOOKUP($B69,'[7]Bonos BV LPF 02-18'!$B$7:$L$103,9,0)</f>
        <v>14616000</v>
      </c>
      <c r="Q69" s="140">
        <f>VLOOKUP($B69,'[7]Bonos BV LPF 02-18'!$B$7:$L$103,10,0)</f>
        <v>0.05</v>
      </c>
      <c r="R69" s="140">
        <f>VLOOKUP($B69,'[7]Bonos BV LPF 02-18'!$B$7:$L$103,11,0)</f>
        <v>0.1</v>
      </c>
      <c r="T69" s="146">
        <f t="shared" si="12"/>
        <v>0</v>
      </c>
    </row>
    <row r="70" spans="1:20" ht="12.75">
      <c r="A70" s="43">
        <v>45</v>
      </c>
      <c r="B70" s="77" t="s">
        <v>290</v>
      </c>
      <c r="C70" s="107" t="s">
        <v>294</v>
      </c>
      <c r="D70" s="78">
        <v>17990000</v>
      </c>
      <c r="E70" s="79"/>
      <c r="F70" s="80">
        <v>750000</v>
      </c>
      <c r="G70" s="73"/>
      <c r="H70" s="137">
        <f t="shared" si="14"/>
        <v>17240000</v>
      </c>
      <c r="I70" s="136"/>
      <c r="J70" s="137">
        <f>VLOOKUP($B70,'[6]Bonos BV'!$B$8:$AE$162,28,0)</f>
        <v>15516000</v>
      </c>
      <c r="K70" s="140">
        <f>VLOOKUP($B70,'[6]Bonos BV'!$B$8:$AE$162,29,0)</f>
        <v>0.05</v>
      </c>
      <c r="L70" s="140">
        <f>VLOOKUP($B70,'[6]Bonos BV'!$B$8:$AE$162,30,0)</f>
        <v>0.1</v>
      </c>
      <c r="M70" s="147"/>
      <c r="N70" s="137">
        <f t="shared" si="15"/>
        <v>1724000</v>
      </c>
      <c r="O70" s="147"/>
      <c r="P70" s="137">
        <f>VLOOKUP($B70,'[7]Bonos BV LPF 02-18'!$B$7:$L$103,9,0)</f>
        <v>15516000</v>
      </c>
      <c r="Q70" s="140">
        <f>VLOOKUP($B70,'[7]Bonos BV LPF 02-18'!$B$7:$L$103,10,0)</f>
        <v>0.05</v>
      </c>
      <c r="R70" s="140">
        <f>VLOOKUP($B70,'[7]Bonos BV LPF 02-18'!$B$7:$L$103,11,0)</f>
        <v>0.1</v>
      </c>
      <c r="T70" s="146">
        <f t="shared" si="12"/>
        <v>0</v>
      </c>
    </row>
    <row r="71" spans="1:20" ht="12.75">
      <c r="A71" s="43">
        <v>46</v>
      </c>
      <c r="B71" s="77" t="s">
        <v>291</v>
      </c>
      <c r="C71" s="107" t="s">
        <v>295</v>
      </c>
      <c r="D71" s="78">
        <v>18290000</v>
      </c>
      <c r="E71" s="79"/>
      <c r="F71" s="80">
        <v>750000</v>
      </c>
      <c r="G71" s="73"/>
      <c r="H71" s="137">
        <f t="shared" si="14"/>
        <v>17540000</v>
      </c>
      <c r="I71" s="136"/>
      <c r="J71" s="137">
        <f>VLOOKUP($B71,'[6]Bonos BV'!$B$8:$AE$162,28,0)</f>
        <v>15786000</v>
      </c>
      <c r="K71" s="140">
        <f>VLOOKUP($B71,'[6]Bonos BV'!$B$8:$AE$162,29,0)</f>
        <v>0.05</v>
      </c>
      <c r="L71" s="140">
        <f>VLOOKUP($B71,'[6]Bonos BV'!$B$8:$AE$162,30,0)</f>
        <v>0.1</v>
      </c>
      <c r="M71" s="147"/>
      <c r="N71" s="137">
        <f t="shared" ref="N71:N98" si="16">+H71-J71</f>
        <v>1754000</v>
      </c>
      <c r="O71" s="147"/>
      <c r="P71" s="137">
        <f>VLOOKUP($B71,'[7]Bonos BV LPF 02-18'!$B$7:$L$103,9,0)</f>
        <v>15786000</v>
      </c>
      <c r="Q71" s="140">
        <f>VLOOKUP($B71,'[7]Bonos BV LPF 02-18'!$B$7:$L$103,10,0)</f>
        <v>0.05</v>
      </c>
      <c r="R71" s="140">
        <f>VLOOKUP($B71,'[7]Bonos BV LPF 02-18'!$B$7:$L$103,11,0)</f>
        <v>0.1</v>
      </c>
      <c r="T71" s="146">
        <f t="shared" si="12"/>
        <v>0</v>
      </c>
    </row>
    <row r="72" spans="1:20" ht="12.75">
      <c r="A72" s="43">
        <v>47</v>
      </c>
      <c r="B72" s="77" t="s">
        <v>292</v>
      </c>
      <c r="C72" s="107" t="s">
        <v>296</v>
      </c>
      <c r="D72" s="78">
        <v>19390000</v>
      </c>
      <c r="E72" s="79"/>
      <c r="F72" s="80">
        <v>850000</v>
      </c>
      <c r="G72" s="73"/>
      <c r="H72" s="137">
        <f t="shared" si="14"/>
        <v>18540000</v>
      </c>
      <c r="I72" s="136"/>
      <c r="J72" s="137">
        <f>VLOOKUP($B72,'[6]Bonos BV'!$B$8:$AE$162,28,0)</f>
        <v>16686000</v>
      </c>
      <c r="K72" s="140">
        <f>VLOOKUP($B72,'[6]Bonos BV'!$B$8:$AE$162,29,0)</f>
        <v>0.05</v>
      </c>
      <c r="L72" s="140">
        <f>VLOOKUP($B72,'[6]Bonos BV'!$B$8:$AE$162,30,0)</f>
        <v>0.1</v>
      </c>
      <c r="M72" s="147"/>
      <c r="N72" s="137">
        <f t="shared" si="16"/>
        <v>1854000</v>
      </c>
      <c r="O72" s="147"/>
      <c r="P72" s="137">
        <f>VLOOKUP($B72,'[7]Bonos BV LPF 02-18'!$B$7:$L$103,9,0)</f>
        <v>16686000</v>
      </c>
      <c r="Q72" s="140">
        <f>VLOOKUP($B72,'[7]Bonos BV LPF 02-18'!$B$7:$L$103,10,0)</f>
        <v>0.05</v>
      </c>
      <c r="R72" s="140">
        <f>VLOOKUP($B72,'[7]Bonos BV LPF 02-18'!$B$7:$L$103,11,0)</f>
        <v>0.1</v>
      </c>
      <c r="T72" s="146">
        <f t="shared" si="12"/>
        <v>0</v>
      </c>
    </row>
    <row r="73" spans="1:20" ht="12.75">
      <c r="A73" s="43">
        <v>48</v>
      </c>
      <c r="B73" s="77" t="s">
        <v>306</v>
      </c>
      <c r="C73" s="107" t="s">
        <v>307</v>
      </c>
      <c r="D73" s="78">
        <v>24690000</v>
      </c>
      <c r="E73" s="79"/>
      <c r="F73" s="80">
        <v>950000</v>
      </c>
      <c r="G73" s="73"/>
      <c r="H73" s="137"/>
      <c r="I73" s="136"/>
      <c r="J73" s="137">
        <f>VLOOKUP($B73,'[6]Bonos BV'!$B$8:$AE$162,28,0)</f>
        <v>21276000</v>
      </c>
      <c r="K73" s="140">
        <f>VLOOKUP($B73,'[6]Bonos BV'!$B$8:$AE$162,29,0)</f>
        <v>0.05</v>
      </c>
      <c r="L73" s="140">
        <f>VLOOKUP($B73,'[6]Bonos BV'!$B$8:$AE$162,30,0)</f>
        <v>0.1</v>
      </c>
      <c r="M73" s="147"/>
      <c r="N73" s="137"/>
      <c r="O73" s="147"/>
      <c r="P73" s="137"/>
      <c r="Q73" s="140"/>
      <c r="R73" s="140"/>
      <c r="T73" s="148" t="s">
        <v>324</v>
      </c>
    </row>
    <row r="74" spans="1:20" ht="12.75">
      <c r="A74" s="71"/>
      <c r="B74" s="82"/>
      <c r="C74" s="107"/>
      <c r="D74" s="83"/>
      <c r="E74" s="79"/>
      <c r="F74" s="83"/>
      <c r="G74" s="73"/>
      <c r="H74" s="132"/>
      <c r="I74" s="136"/>
      <c r="J74" s="132"/>
      <c r="K74" s="125"/>
      <c r="L74" s="144"/>
      <c r="M74" s="147"/>
      <c r="N74" s="132"/>
      <c r="O74" s="147"/>
      <c r="P74" s="132"/>
      <c r="Q74" s="125"/>
      <c r="R74" s="144"/>
      <c r="T74" s="146">
        <f t="shared" ref="T74:T86" si="17">J74-P74</f>
        <v>0</v>
      </c>
    </row>
    <row r="75" spans="1:20" ht="15.75">
      <c r="A75" s="71"/>
      <c r="B75" s="52" t="s">
        <v>31</v>
      </c>
      <c r="C75" s="107"/>
      <c r="D75" s="66"/>
      <c r="E75" s="79"/>
      <c r="F75" s="72"/>
      <c r="G75" s="73"/>
      <c r="H75" s="127"/>
      <c r="I75" s="136"/>
      <c r="J75" s="127"/>
      <c r="K75" s="127"/>
      <c r="L75" s="145"/>
      <c r="M75" s="147"/>
      <c r="N75" s="127"/>
      <c r="O75" s="147"/>
      <c r="P75" s="127"/>
      <c r="Q75" s="127"/>
      <c r="R75" s="145"/>
      <c r="T75" s="146">
        <f t="shared" si="17"/>
        <v>0</v>
      </c>
    </row>
    <row r="76" spans="1:20" ht="12.75">
      <c r="A76" s="43">
        <v>49</v>
      </c>
      <c r="B76" s="77" t="s">
        <v>56</v>
      </c>
      <c r="C76" s="107" t="s">
        <v>202</v>
      </c>
      <c r="D76" s="78">
        <v>18390000</v>
      </c>
      <c r="E76" s="79"/>
      <c r="F76" s="80">
        <v>500000</v>
      </c>
      <c r="G76" s="73"/>
      <c r="H76" s="137">
        <f t="shared" ref="H76:H82" si="18">D76-F76</f>
        <v>17890000</v>
      </c>
      <c r="I76" s="136"/>
      <c r="J76" s="137">
        <f>VLOOKUP($B76,'[6]Bonos BV'!$B$8:$AE$162,28,0)</f>
        <v>16278751.646300003</v>
      </c>
      <c r="K76" s="140">
        <f>VLOOKUP($B76,'[6]Bonos BV'!$B$8:$AE$162,29,0)</f>
        <v>0.05</v>
      </c>
      <c r="L76" s="140">
        <f>VLOOKUP($B76,'[6]Bonos BV'!$B$8:$AE$162,30,0)</f>
        <v>9.0064189698155231E-2</v>
      </c>
      <c r="M76" s="147"/>
      <c r="N76" s="137">
        <f t="shared" si="16"/>
        <v>1611248.3536999971</v>
      </c>
      <c r="O76" s="147"/>
      <c r="P76" s="137">
        <f>VLOOKUP($B76,'[7]Bonos BV LPF 02-18'!$B$7:$L$103,9,0)</f>
        <v>16278751.646300003</v>
      </c>
      <c r="Q76" s="140">
        <f>VLOOKUP($B76,'[7]Bonos BV LPF 02-18'!$B$7:$L$103,10,0)</f>
        <v>0.05</v>
      </c>
      <c r="R76" s="140">
        <f>VLOOKUP($B76,'[7]Bonos BV LPF 02-18'!$B$7:$L$103,11,0)</f>
        <v>7.9776616941774847E-2</v>
      </c>
      <c r="T76" s="146">
        <f t="shared" si="17"/>
        <v>0</v>
      </c>
    </row>
    <row r="77" spans="1:20" ht="12.75">
      <c r="A77" s="43">
        <v>50</v>
      </c>
      <c r="B77" s="77" t="s">
        <v>57</v>
      </c>
      <c r="C77" s="107" t="s">
        <v>203</v>
      </c>
      <c r="D77" s="78">
        <v>19190000</v>
      </c>
      <c r="E77" s="79"/>
      <c r="F77" s="80">
        <v>450000</v>
      </c>
      <c r="G77" s="73"/>
      <c r="H77" s="137">
        <f t="shared" si="18"/>
        <v>18740000</v>
      </c>
      <c r="I77" s="136"/>
      <c r="J77" s="137">
        <f>VLOOKUP($B77,'[6]Bonos BV'!$B$8:$AE$162,28,0)</f>
        <v>17017447.704400003</v>
      </c>
      <c r="K77" s="140">
        <f>VLOOKUP($B77,'[6]Bonos BV'!$B$8:$AE$162,29,0)</f>
        <v>0.05</v>
      </c>
      <c r="L77" s="140">
        <f>VLOOKUP($B77,'[6]Bonos BV'!$B$8:$AE$162,30,0)</f>
        <v>9.1918478954108707E-2</v>
      </c>
      <c r="M77" s="147"/>
      <c r="N77" s="137">
        <f t="shared" si="16"/>
        <v>1722552.295599997</v>
      </c>
      <c r="O77" s="147"/>
      <c r="P77" s="137">
        <f>VLOOKUP($B77,'[7]Bonos BV LPF 02-18'!$B$7:$L$103,9,0)</f>
        <v>17017447.704400003</v>
      </c>
      <c r="Q77" s="140">
        <f>VLOOKUP($B77,'[7]Bonos BV LPF 02-18'!$B$7:$L$103,10,0)</f>
        <v>0.05</v>
      </c>
      <c r="R77" s="140">
        <f>VLOOKUP($B77,'[7]Bonos BV LPF 02-18'!$B$7:$L$103,11,0)</f>
        <v>8.948915439272323E-2</v>
      </c>
      <c r="T77" s="146">
        <f t="shared" si="17"/>
        <v>0</v>
      </c>
    </row>
    <row r="78" spans="1:20" ht="12.75">
      <c r="A78" s="43">
        <v>51</v>
      </c>
      <c r="B78" s="77" t="s">
        <v>58</v>
      </c>
      <c r="C78" s="107" t="s">
        <v>204</v>
      </c>
      <c r="D78" s="78">
        <v>21490000</v>
      </c>
      <c r="E78" s="79"/>
      <c r="F78" s="80">
        <v>500000</v>
      </c>
      <c r="G78" s="73"/>
      <c r="H78" s="137">
        <f t="shared" si="18"/>
        <v>20990000</v>
      </c>
      <c r="I78" s="136"/>
      <c r="J78" s="137">
        <f>VLOOKUP($B78,'[6]Bonos BV'!$B$8:$AE$162,28,0)</f>
        <v>19198763.733599998</v>
      </c>
      <c r="K78" s="140">
        <f>VLOOKUP($B78,'[6]Bonos BV'!$B$8:$AE$162,29,0)</f>
        <v>0.05</v>
      </c>
      <c r="L78" s="140">
        <f>VLOOKUP($B78,'[6]Bonos BV'!$B$8:$AE$162,30,0)</f>
        <v>8.5337602020009617E-2</v>
      </c>
      <c r="M78" s="147"/>
      <c r="N78" s="137">
        <f t="shared" si="16"/>
        <v>1791236.2664000019</v>
      </c>
      <c r="O78" s="147"/>
      <c r="P78" s="137">
        <f>VLOOKUP($B78,'[7]Bonos BV LPF 02-18'!$B$7:$L$103,9,0)</f>
        <v>19198763.733599998</v>
      </c>
      <c r="Q78" s="140">
        <f>VLOOKUP($B78,'[7]Bonos BV LPF 02-18'!$B$7:$L$103,10,0)</f>
        <v>0.05</v>
      </c>
      <c r="R78" s="140">
        <f>VLOOKUP($B78,'[7]Bonos BV LPF 02-18'!$B$7:$L$103,11,0)</f>
        <v>8.5337602020009617E-2</v>
      </c>
      <c r="T78" s="146">
        <f t="shared" si="17"/>
        <v>0</v>
      </c>
    </row>
    <row r="79" spans="1:20" ht="12.75">
      <c r="A79" s="43">
        <v>52</v>
      </c>
      <c r="B79" s="77" t="s">
        <v>59</v>
      </c>
      <c r="C79" s="107" t="s">
        <v>205</v>
      </c>
      <c r="D79" s="78">
        <v>25390000</v>
      </c>
      <c r="E79" s="79"/>
      <c r="F79" s="80">
        <v>650000</v>
      </c>
      <c r="G79" s="73"/>
      <c r="H79" s="137">
        <f t="shared" si="18"/>
        <v>24740000</v>
      </c>
      <c r="I79" s="136"/>
      <c r="J79" s="137">
        <f>VLOOKUP($B79,'[6]Bonos BV'!$B$8:$AE$162,28,0)</f>
        <v>22802345.307500005</v>
      </c>
      <c r="K79" s="140">
        <f>VLOOKUP($B79,'[6]Bonos BV'!$B$8:$AE$162,29,0)</f>
        <v>0.05</v>
      </c>
      <c r="L79" s="140">
        <f>VLOOKUP($B79,'[6]Bonos BV'!$B$8:$AE$162,30,0)</f>
        <v>7.8320723221503449E-2</v>
      </c>
      <c r="M79" s="147"/>
      <c r="N79" s="137">
        <f t="shared" si="16"/>
        <v>1937654.6924999952</v>
      </c>
      <c r="O79" s="147"/>
      <c r="P79" s="137">
        <f>VLOOKUP($B79,'[7]Bonos BV LPF 02-18'!$B$7:$L$103,9,0)</f>
        <v>22802345.307500005</v>
      </c>
      <c r="Q79" s="140">
        <f>VLOOKUP($B79,'[7]Bonos BV LPF 02-18'!$B$7:$L$103,10,0)</f>
        <v>0.05</v>
      </c>
      <c r="R79" s="140">
        <f>VLOOKUP($B79,'[7]Bonos BV LPF 02-18'!$B$7:$L$103,11,0)</f>
        <v>7.8320723221503449E-2</v>
      </c>
      <c r="T79" s="146">
        <f t="shared" si="17"/>
        <v>0</v>
      </c>
    </row>
    <row r="80" spans="1:20" ht="12.75">
      <c r="A80" s="43">
        <v>53</v>
      </c>
      <c r="B80" s="77" t="s">
        <v>60</v>
      </c>
      <c r="C80" s="107" t="s">
        <v>206</v>
      </c>
      <c r="D80" s="78">
        <v>20690000</v>
      </c>
      <c r="E80" s="79"/>
      <c r="F80" s="80">
        <v>750000</v>
      </c>
      <c r="G80" s="73"/>
      <c r="H80" s="137">
        <f t="shared" si="18"/>
        <v>19940000</v>
      </c>
      <c r="I80" s="136"/>
      <c r="J80" s="137">
        <f>VLOOKUP($B80,'[6]Bonos BV'!$B$8:$AE$162,28,0)</f>
        <v>18570320.818500001</v>
      </c>
      <c r="K80" s="140">
        <f>VLOOKUP($B80,'[6]Bonos BV'!$B$8:$AE$162,29,0)</f>
        <v>0.05</v>
      </c>
      <c r="L80" s="140">
        <f>VLOOKUP($B80,'[6]Bonos BV'!$B$8:$AE$162,30,0)</f>
        <v>6.8690029162487412E-2</v>
      </c>
      <c r="M80" s="147"/>
      <c r="N80" s="137">
        <f t="shared" si="16"/>
        <v>1369679.181499999</v>
      </c>
      <c r="O80" s="147"/>
      <c r="P80" s="137">
        <f>VLOOKUP($B80,'[7]Bonos BV LPF 02-18'!$B$7:$L$103,9,0)</f>
        <v>18570320.818500001</v>
      </c>
      <c r="Q80" s="140">
        <f>VLOOKUP($B80,'[7]Bonos BV LPF 02-18'!$B$7:$L$103,10,0)</f>
        <v>0.05</v>
      </c>
      <c r="R80" s="140">
        <f>VLOOKUP($B80,'[7]Bonos BV LPF 02-18'!$B$7:$L$103,11,0)</f>
        <v>5.9254264513677761E-2</v>
      </c>
      <c r="T80" s="146">
        <f t="shared" si="17"/>
        <v>0</v>
      </c>
    </row>
    <row r="81" spans="1:20" ht="12.75">
      <c r="A81" s="43">
        <v>54</v>
      </c>
      <c r="B81" s="77" t="s">
        <v>61</v>
      </c>
      <c r="C81" s="107" t="s">
        <v>207</v>
      </c>
      <c r="D81" s="78">
        <v>21890000</v>
      </c>
      <c r="E81" s="79"/>
      <c r="F81" s="80">
        <v>850000</v>
      </c>
      <c r="G81" s="73"/>
      <c r="H81" s="137">
        <f t="shared" si="18"/>
        <v>21040000</v>
      </c>
      <c r="I81" s="136"/>
      <c r="J81" s="137">
        <f>VLOOKUP($B81,'[6]Bonos BV'!$B$8:$AE$162,28,0)</f>
        <v>19308168.7755</v>
      </c>
      <c r="K81" s="140">
        <f>VLOOKUP($B81,'[6]Bonos BV'!$B$8:$AE$162,29,0)</f>
        <v>0.05</v>
      </c>
      <c r="L81" s="140">
        <f>VLOOKUP($B81,'[6]Bonos BV'!$B$8:$AE$162,30,0)</f>
        <v>8.231136998574147E-2</v>
      </c>
      <c r="M81" s="147"/>
      <c r="N81" s="137">
        <f t="shared" si="16"/>
        <v>1731831.2245000005</v>
      </c>
      <c r="O81" s="147"/>
      <c r="P81" s="137">
        <f>VLOOKUP($B81,'[7]Bonos BV LPF 02-18'!$B$7:$L$103,9,0)</f>
        <v>19308168.7755</v>
      </c>
      <c r="Q81" s="140">
        <f>VLOOKUP($B81,'[7]Bonos BV LPF 02-18'!$B$7:$L$103,10,0)</f>
        <v>0.05</v>
      </c>
      <c r="R81" s="140">
        <f>VLOOKUP($B81,'[7]Bonos BV LPF 02-18'!$B$7:$L$103,11,0)</f>
        <v>7.3504377375239946E-2</v>
      </c>
      <c r="T81" s="146">
        <f t="shared" si="17"/>
        <v>0</v>
      </c>
    </row>
    <row r="82" spans="1:20" ht="12.75">
      <c r="A82" s="43">
        <v>55</v>
      </c>
      <c r="B82" s="77" t="s">
        <v>62</v>
      </c>
      <c r="C82" s="107" t="s">
        <v>208</v>
      </c>
      <c r="D82" s="78">
        <v>27490000</v>
      </c>
      <c r="E82" s="79"/>
      <c r="F82" s="80">
        <v>750000</v>
      </c>
      <c r="G82" s="73"/>
      <c r="H82" s="137">
        <f t="shared" si="18"/>
        <v>26740000</v>
      </c>
      <c r="I82" s="136"/>
      <c r="J82" s="137">
        <f>VLOOKUP($B82,'[6]Bonos BV'!$B$8:$AE$162,28,0)</f>
        <v>25063382.840100005</v>
      </c>
      <c r="K82" s="140">
        <f>VLOOKUP($B82,'[6]Bonos BV'!$B$8:$AE$162,29,0)</f>
        <v>0.05</v>
      </c>
      <c r="L82" s="140">
        <f>VLOOKUP($B82,'[6]Bonos BV'!$B$8:$AE$162,30,0)</f>
        <v>6.2700716525803848E-2</v>
      </c>
      <c r="M82" s="147"/>
      <c r="N82" s="137">
        <f t="shared" si="16"/>
        <v>1676617.1598999947</v>
      </c>
      <c r="O82" s="147"/>
      <c r="P82" s="137">
        <f>VLOOKUP($B82,'[7]Bonos BV LPF 02-18'!$B$7:$L$103,9,0)</f>
        <v>25063382.840100005</v>
      </c>
      <c r="Q82" s="140">
        <f>VLOOKUP($B82,'[7]Bonos BV LPF 02-18'!$B$7:$L$103,10,0)</f>
        <v>0.05</v>
      </c>
      <c r="R82" s="140">
        <f>VLOOKUP($B82,'[7]Bonos BV LPF 02-18'!$B$7:$L$103,11,0)</f>
        <v>6.2700716525803848E-2</v>
      </c>
      <c r="T82" s="146">
        <f t="shared" si="17"/>
        <v>0</v>
      </c>
    </row>
    <row r="83" spans="1:20" ht="12.75">
      <c r="A83" s="71"/>
      <c r="B83" s="82"/>
      <c r="C83" s="107"/>
      <c r="D83" s="83"/>
      <c r="E83" s="79"/>
      <c r="F83" s="83"/>
      <c r="G83" s="73"/>
      <c r="H83" s="132"/>
      <c r="I83" s="136"/>
      <c r="J83" s="132"/>
      <c r="K83" s="125"/>
      <c r="L83" s="144"/>
      <c r="M83" s="147"/>
      <c r="N83" s="132"/>
      <c r="O83" s="147"/>
      <c r="P83" s="132"/>
      <c r="Q83" s="125"/>
      <c r="R83" s="144"/>
      <c r="T83" s="146">
        <f t="shared" si="17"/>
        <v>0</v>
      </c>
    </row>
    <row r="84" spans="1:20" ht="15.75">
      <c r="B84" s="52" t="s">
        <v>285</v>
      </c>
      <c r="C84" s="128"/>
      <c r="D84" s="66"/>
      <c r="F84" s="72"/>
      <c r="H84" s="131"/>
      <c r="J84" s="131"/>
      <c r="K84" s="127"/>
      <c r="L84" s="145"/>
      <c r="M84" s="147"/>
      <c r="N84" s="131"/>
      <c r="O84" s="147"/>
      <c r="P84" s="131"/>
      <c r="Q84" s="127"/>
      <c r="R84" s="145"/>
      <c r="T84" s="146">
        <f t="shared" si="17"/>
        <v>0</v>
      </c>
    </row>
    <row r="85" spans="1:20" ht="12.75">
      <c r="A85" s="43">
        <v>56</v>
      </c>
      <c r="B85" s="77" t="s">
        <v>226</v>
      </c>
      <c r="C85" s="128" t="s">
        <v>225</v>
      </c>
      <c r="D85" s="78">
        <v>20990000</v>
      </c>
      <c r="E85" s="79"/>
      <c r="F85" s="80">
        <v>1800000</v>
      </c>
      <c r="H85" s="137">
        <f t="shared" ref="H85:H88" si="19">D85-F85</f>
        <v>19190000</v>
      </c>
      <c r="I85" s="138"/>
      <c r="J85" s="137">
        <f>VLOOKUP($B85,'[6]Bonos BV'!$B$8:$AE$162,28,0)</f>
        <v>18614300</v>
      </c>
      <c r="K85" s="140">
        <f>VLOOKUP($B85,'[6]Bonos BV'!$B$8:$AE$162,29,0)</f>
        <v>0.04</v>
      </c>
      <c r="L85" s="140">
        <f>VLOOKUP($B85,'[6]Bonos BV'!$B$8:$AE$162,30,0)</f>
        <v>0.03</v>
      </c>
      <c r="M85" s="147"/>
      <c r="N85" s="137">
        <f t="shared" si="16"/>
        <v>575700</v>
      </c>
      <c r="O85" s="147"/>
      <c r="P85" s="137">
        <f>VLOOKUP($B85,'[7]Bonos BV LPF 02-18'!$B$7:$L$103,9,0)</f>
        <v>19671251.079699997</v>
      </c>
      <c r="Q85" s="140">
        <f>VLOOKUP($B85,'[7]Bonos BV LPF 02-18'!$B$7:$L$103,10,0)</f>
        <v>0.05</v>
      </c>
      <c r="R85" s="140">
        <f>VLOOKUP($B85,'[7]Bonos BV LPF 02-18'!$B$7:$L$103,11,0)</f>
        <v>3.525006965669461E-2</v>
      </c>
      <c r="T85" s="146">
        <f t="shared" si="17"/>
        <v>-1056951.0796999969</v>
      </c>
    </row>
    <row r="86" spans="1:20" ht="12.75">
      <c r="A86" s="43">
        <v>57</v>
      </c>
      <c r="B86" s="77" t="s">
        <v>227</v>
      </c>
      <c r="C86" s="128" t="s">
        <v>224</v>
      </c>
      <c r="D86" s="78">
        <v>22990000</v>
      </c>
      <c r="E86" s="79"/>
      <c r="F86" s="80">
        <v>1800000</v>
      </c>
      <c r="H86" s="137">
        <f t="shared" si="19"/>
        <v>21190000</v>
      </c>
      <c r="I86" s="138"/>
      <c r="J86" s="137">
        <f>VLOOKUP($B86,'[6]Bonos BV'!$B$8:$AE$162,28,0)</f>
        <v>20554300</v>
      </c>
      <c r="K86" s="140">
        <f>VLOOKUP($B86,'[6]Bonos BV'!$B$8:$AE$162,29,0)</f>
        <v>0.04</v>
      </c>
      <c r="L86" s="140">
        <f>VLOOKUP($B86,'[6]Bonos BV'!$B$8:$AE$162,30,0)</f>
        <v>0.03</v>
      </c>
      <c r="M86" s="147"/>
      <c r="N86" s="137">
        <f t="shared" si="16"/>
        <v>635700</v>
      </c>
      <c r="O86" s="147"/>
      <c r="P86" s="137">
        <f>VLOOKUP($B86,'[7]Bonos BV LPF 02-18'!$B$7:$L$103,9,0)</f>
        <v>21367453.2797</v>
      </c>
      <c r="Q86" s="140">
        <f>VLOOKUP($B86,'[7]Bonos BV LPF 02-18'!$B$7:$L$103,10,0)</f>
        <v>0.05</v>
      </c>
      <c r="R86" s="140">
        <f>VLOOKUP($B86,'[7]Bonos BV LPF 02-18'!$B$7:$L$103,11,0)</f>
        <v>4.5669795457793663E-2</v>
      </c>
      <c r="T86" s="146">
        <f t="shared" si="17"/>
        <v>-813153.27969999984</v>
      </c>
    </row>
    <row r="87" spans="1:20" ht="12.75">
      <c r="A87" s="43">
        <v>58</v>
      </c>
      <c r="B87" s="77" t="s">
        <v>63</v>
      </c>
      <c r="C87" s="128" t="s">
        <v>209</v>
      </c>
      <c r="D87" s="78">
        <v>29790000</v>
      </c>
      <c r="E87" s="79"/>
      <c r="F87" s="80">
        <v>500000</v>
      </c>
      <c r="H87" s="137">
        <f t="shared" si="19"/>
        <v>29290000</v>
      </c>
      <c r="I87" s="138"/>
      <c r="J87" s="137">
        <f>VLOOKUP($B87,'[6]Bonos BV'!$B$8:$AE$162,28,0)</f>
        <v>26361000</v>
      </c>
      <c r="K87" s="140">
        <f>VLOOKUP($B87,'[6]Bonos BV'!$B$8:$AE$162,29,0)</f>
        <v>0.05</v>
      </c>
      <c r="L87" s="140">
        <f>VLOOKUP($B87,'[6]Bonos BV'!$B$8:$AE$162,30,0)</f>
        <v>0.1</v>
      </c>
      <c r="M87" s="147"/>
      <c r="N87" s="137">
        <f t="shared" si="16"/>
        <v>2929000</v>
      </c>
      <c r="O87" s="147"/>
      <c r="P87" s="137" t="e">
        <f>VLOOKUP($B87,'[7]Bonos BV LPF 02-18'!$B$7:$L$103,9,0)</f>
        <v>#N/A</v>
      </c>
      <c r="Q87" s="140" t="e">
        <f>VLOOKUP($B87,'[7]Bonos BV LPF 02-18'!$B$7:$L$103,10,0)</f>
        <v>#N/A</v>
      </c>
      <c r="R87" s="140" t="e">
        <f>VLOOKUP($B87,'[7]Bonos BV LPF 02-18'!$B$7:$L$103,11,0)</f>
        <v>#N/A</v>
      </c>
      <c r="T87" s="148" t="s">
        <v>324</v>
      </c>
    </row>
    <row r="88" spans="1:20" ht="12.75">
      <c r="A88" s="43">
        <v>59</v>
      </c>
      <c r="B88" s="77" t="s">
        <v>64</v>
      </c>
      <c r="C88" s="128" t="s">
        <v>210</v>
      </c>
      <c r="D88" s="78">
        <v>32490000</v>
      </c>
      <c r="E88" s="79"/>
      <c r="F88" s="80">
        <v>2300000</v>
      </c>
      <c r="H88" s="137">
        <f t="shared" si="19"/>
        <v>30190000</v>
      </c>
      <c r="I88" s="138"/>
      <c r="J88" s="137">
        <f>VLOOKUP($B88,'[6]Bonos BV'!$B$8:$AE$162,28,0)</f>
        <v>27171000</v>
      </c>
      <c r="K88" s="140">
        <f>VLOOKUP($B88,'[6]Bonos BV'!$B$8:$AE$162,29,0)</f>
        <v>0.05</v>
      </c>
      <c r="L88" s="140">
        <f>VLOOKUP($B88,'[6]Bonos BV'!$B$8:$AE$162,30,0)</f>
        <v>0.1</v>
      </c>
      <c r="M88" s="147"/>
      <c r="N88" s="137">
        <f t="shared" si="16"/>
        <v>3019000</v>
      </c>
      <c r="O88" s="147"/>
      <c r="P88" s="137">
        <f>VLOOKUP($B88,'[7]Bonos BV LPF 02-18'!$B$7:$L$103,9,0)</f>
        <v>28431000</v>
      </c>
      <c r="Q88" s="140">
        <f>VLOOKUP($B88,'[7]Bonos BV LPF 02-18'!$B$7:$L$103,10,0)</f>
        <v>0.05</v>
      </c>
      <c r="R88" s="140">
        <f>VLOOKUP($B88,'[7]Bonos BV LPF 02-18'!$B$7:$L$103,11,0)</f>
        <v>0.1</v>
      </c>
      <c r="T88" s="146">
        <f t="shared" ref="T88:T98" si="20">J88-P88</f>
        <v>-1260000</v>
      </c>
    </row>
    <row r="89" spans="1:20" ht="12.75">
      <c r="B89" s="82"/>
      <c r="C89" s="128"/>
      <c r="D89" s="129"/>
      <c r="E89" s="79"/>
      <c r="F89" s="83"/>
      <c r="H89" s="130"/>
      <c r="J89" s="130"/>
      <c r="K89" s="83"/>
      <c r="L89" s="141"/>
      <c r="M89" s="147"/>
      <c r="N89" s="130"/>
      <c r="O89" s="147"/>
      <c r="P89" s="130"/>
      <c r="Q89" s="83"/>
      <c r="R89" s="141"/>
      <c r="T89" s="146">
        <f t="shared" si="20"/>
        <v>0</v>
      </c>
    </row>
    <row r="90" spans="1:20" ht="15.75">
      <c r="B90" s="52" t="s">
        <v>33</v>
      </c>
      <c r="C90" s="128"/>
      <c r="D90" s="66"/>
      <c r="F90" s="72"/>
      <c r="H90" s="131"/>
      <c r="J90" s="131"/>
      <c r="K90" s="127"/>
      <c r="L90" s="145"/>
      <c r="M90" s="147"/>
      <c r="N90" s="131"/>
      <c r="O90" s="147"/>
      <c r="P90" s="131"/>
      <c r="Q90" s="127"/>
      <c r="R90" s="145"/>
      <c r="T90" s="146">
        <f t="shared" si="20"/>
        <v>0</v>
      </c>
    </row>
    <row r="91" spans="1:20" ht="12.75">
      <c r="A91" s="43">
        <v>60</v>
      </c>
      <c r="B91" s="77" t="s">
        <v>308</v>
      </c>
      <c r="C91" s="128" t="s">
        <v>211</v>
      </c>
      <c r="D91" s="78">
        <v>24502100</v>
      </c>
      <c r="E91" s="79"/>
      <c r="F91" s="80">
        <v>0</v>
      </c>
      <c r="H91" s="78">
        <f t="shared" ref="H91" si="21">D91-F91</f>
        <v>24502100</v>
      </c>
      <c r="I91" s="138"/>
      <c r="J91" s="137">
        <f>VLOOKUP($B91,'[6]Bonos BV'!$B$8:$AE$162,28,0)</f>
        <v>22051890</v>
      </c>
      <c r="K91" s="140">
        <f>VLOOKUP($B91,'[6]Bonos BV'!$B$8:$AE$162,29,0)</f>
        <v>0.05</v>
      </c>
      <c r="L91" s="140">
        <f>VLOOKUP($B91,'[6]Bonos BV'!$B$8:$AE$162,30,0)</f>
        <v>0.1</v>
      </c>
      <c r="M91" s="147"/>
      <c r="N91" s="137">
        <f t="shared" si="16"/>
        <v>2450210</v>
      </c>
      <c r="O91" s="147"/>
      <c r="P91" s="137">
        <v>22051890</v>
      </c>
      <c r="Q91" s="140">
        <v>0.05</v>
      </c>
      <c r="R91" s="140">
        <v>0.1</v>
      </c>
      <c r="T91" s="146">
        <f t="shared" si="20"/>
        <v>0</v>
      </c>
    </row>
    <row r="92" spans="1:20">
      <c r="M92" s="147"/>
      <c r="N92" s="88"/>
      <c r="O92" s="147"/>
      <c r="P92" s="88"/>
      <c r="T92" s="146">
        <f t="shared" si="20"/>
        <v>0</v>
      </c>
    </row>
    <row r="93" spans="1:20" ht="15.75">
      <c r="B93" s="52" t="s">
        <v>220</v>
      </c>
      <c r="C93" s="128"/>
      <c r="D93" s="66"/>
      <c r="F93" s="72"/>
      <c r="H93" s="131"/>
      <c r="J93" s="131"/>
      <c r="K93" s="127"/>
      <c r="L93" s="145"/>
      <c r="M93" s="147"/>
      <c r="N93" s="131"/>
      <c r="O93" s="147"/>
      <c r="P93" s="131"/>
      <c r="Q93" s="127"/>
      <c r="R93" s="145"/>
      <c r="T93" s="146">
        <f t="shared" si="20"/>
        <v>0</v>
      </c>
    </row>
    <row r="94" spans="1:20" ht="12.75">
      <c r="A94" s="43">
        <v>61</v>
      </c>
      <c r="B94" s="77" t="s">
        <v>221</v>
      </c>
      <c r="C94" s="128" t="s">
        <v>232</v>
      </c>
      <c r="D94" s="78">
        <v>20790000</v>
      </c>
      <c r="E94" s="79"/>
      <c r="F94" s="80">
        <v>400000</v>
      </c>
      <c r="H94" s="137">
        <f t="shared" ref="H94:H95" si="22">D94-F94</f>
        <v>20390000</v>
      </c>
      <c r="I94" s="138"/>
      <c r="J94" s="137">
        <f>VLOOKUP($B94,'[6]Bonos BV'!$B$8:$AE$162,28,0)</f>
        <v>18665924.418899998</v>
      </c>
      <c r="K94" s="140">
        <f>VLOOKUP($B94,'[6]Bonos BV'!$B$8:$AE$162,29,0)</f>
        <v>0.05</v>
      </c>
      <c r="L94" s="140">
        <f>VLOOKUP($B94,'[6]Bonos BV'!$B$8:$AE$162,30,0)</f>
        <v>8.4554957385973614E-2</v>
      </c>
      <c r="M94" s="147"/>
      <c r="N94" s="137">
        <f t="shared" si="16"/>
        <v>1724075.5811000019</v>
      </c>
      <c r="O94" s="147"/>
      <c r="P94" s="137">
        <f>VLOOKUP($B94,'[7]Bonos BV LPF 02-18'!$B$7:$L$103,9,0)</f>
        <v>18665924.418899998</v>
      </c>
      <c r="Q94" s="140">
        <f>VLOOKUP($B94,'[7]Bonos BV LPF 02-18'!$B$7:$L$103,10,0)</f>
        <v>0.05</v>
      </c>
      <c r="R94" s="140">
        <f>VLOOKUP($B94,'[7]Bonos BV LPF 02-18'!$B$7:$L$103,11,0)</f>
        <v>8.4554957385973614E-2</v>
      </c>
      <c r="T94" s="146">
        <f t="shared" si="20"/>
        <v>0</v>
      </c>
    </row>
    <row r="95" spans="1:20" ht="12.75">
      <c r="A95" s="43">
        <v>62</v>
      </c>
      <c r="B95" s="77" t="s">
        <v>223</v>
      </c>
      <c r="C95" s="128" t="s">
        <v>234</v>
      </c>
      <c r="D95" s="78">
        <v>25990000</v>
      </c>
      <c r="E95" s="79"/>
      <c r="F95" s="80">
        <v>600000</v>
      </c>
      <c r="H95" s="137">
        <f t="shared" si="22"/>
        <v>25390000</v>
      </c>
      <c r="I95" s="138"/>
      <c r="J95" s="137">
        <f>VLOOKUP($B95,'[6]Bonos BV'!$B$8:$AE$162,28,0)</f>
        <v>22851000</v>
      </c>
      <c r="K95" s="140">
        <f>VLOOKUP($B95,'[6]Bonos BV'!$B$8:$AE$162,29,0)</f>
        <v>0.05</v>
      </c>
      <c r="L95" s="140">
        <f>VLOOKUP($B95,'[6]Bonos BV'!$B$8:$AE$162,30,0)</f>
        <v>0.1</v>
      </c>
      <c r="M95" s="147"/>
      <c r="N95" s="137">
        <f t="shared" si="16"/>
        <v>2539000</v>
      </c>
      <c r="O95" s="147"/>
      <c r="P95" s="137">
        <f>VLOOKUP($B95,'[7]Bonos BV LPF 02-18'!$B$7:$L$103,9,0)</f>
        <v>22851000</v>
      </c>
      <c r="Q95" s="140">
        <f>VLOOKUP($B95,'[7]Bonos BV LPF 02-18'!$B$7:$L$103,10,0)</f>
        <v>0.05</v>
      </c>
      <c r="R95" s="140">
        <f>VLOOKUP($B95,'[7]Bonos BV LPF 02-18'!$B$7:$L$103,11,0)</f>
        <v>0.1</v>
      </c>
      <c r="T95" s="146">
        <f t="shared" si="20"/>
        <v>0</v>
      </c>
    </row>
    <row r="96" spans="1:20">
      <c r="M96" s="147"/>
      <c r="N96" s="88"/>
      <c r="O96" s="147"/>
      <c r="P96" s="88"/>
      <c r="T96" s="146">
        <f t="shared" si="20"/>
        <v>0</v>
      </c>
    </row>
    <row r="97" spans="1:20" ht="15.75">
      <c r="B97" s="52" t="s">
        <v>65</v>
      </c>
      <c r="C97" s="128"/>
      <c r="D97" s="66"/>
      <c r="F97" s="72"/>
      <c r="H97" s="131"/>
      <c r="J97" s="131"/>
      <c r="K97" s="127"/>
      <c r="L97" s="145"/>
      <c r="M97" s="147"/>
      <c r="N97" s="131"/>
      <c r="O97" s="147"/>
      <c r="P97" s="131"/>
      <c r="Q97" s="127"/>
      <c r="R97" s="145"/>
      <c r="T97" s="146">
        <f t="shared" si="20"/>
        <v>0</v>
      </c>
    </row>
    <row r="98" spans="1:20" ht="12.75">
      <c r="A98" s="43">
        <v>63</v>
      </c>
      <c r="B98" s="77" t="s">
        <v>66</v>
      </c>
      <c r="C98" s="128" t="s">
        <v>212</v>
      </c>
      <c r="D98" s="78">
        <v>18490000</v>
      </c>
      <c r="E98" s="79"/>
      <c r="F98" s="80">
        <v>1000000</v>
      </c>
      <c r="H98" s="137">
        <f t="shared" ref="H98" si="23">D98-F98</f>
        <v>17490000</v>
      </c>
      <c r="I98" s="138"/>
      <c r="J98" s="137">
        <f>VLOOKUP($B98,'[6]Bonos BV'!$B$8:$AE$162,28,0)</f>
        <v>15982879.816199997</v>
      </c>
      <c r="K98" s="140">
        <f>VLOOKUP($B98,'[6]Bonos BV'!$B$8:$AE$162,29,0)</f>
        <v>0.05</v>
      </c>
      <c r="L98" s="140">
        <f>VLOOKUP($B98,'[6]Bonos BV'!$B$8:$AE$162,30,0)</f>
        <v>8.6170393584905802E-2</v>
      </c>
      <c r="M98" s="147"/>
      <c r="N98" s="137">
        <f t="shared" si="16"/>
        <v>1507120.1838000026</v>
      </c>
      <c r="O98" s="147"/>
      <c r="P98" s="137">
        <f>VLOOKUP($B98,'[7]Bonos BV LPF 02-18'!$B$7:$L$103,9,0)</f>
        <v>16641000</v>
      </c>
      <c r="Q98" s="140">
        <f>VLOOKUP($B98,'[7]Bonos BV LPF 02-18'!$B$7:$L$103,10,0)</f>
        <v>0.05</v>
      </c>
      <c r="R98" s="140">
        <f>VLOOKUP($B98,'[7]Bonos BV LPF 02-18'!$B$7:$L$103,11,0)</f>
        <v>0.1</v>
      </c>
      <c r="T98" s="146">
        <f t="shared" si="20"/>
        <v>-658120.18380000256</v>
      </c>
    </row>
  </sheetData>
  <mergeCells count="11">
    <mergeCell ref="L4:L5"/>
    <mergeCell ref="D1:K1"/>
    <mergeCell ref="J4:J5"/>
    <mergeCell ref="K4:K5"/>
    <mergeCell ref="J6:L6"/>
    <mergeCell ref="P2:T3"/>
    <mergeCell ref="P6:R6"/>
    <mergeCell ref="P4:P5"/>
    <mergeCell ref="Q4:Q5"/>
    <mergeCell ref="R4:R5"/>
    <mergeCell ref="T4:T5"/>
  </mergeCells>
  <conditionalFormatting sqref="T1 T6:T1048576">
    <cfRule type="cellIs" dxfId="0" priority="5" operator="lessThan">
      <formula>0</formula>
    </cfRule>
  </conditionalFormatting>
  <pageMargins left="0.7" right="0.7" top="0.75" bottom="0.75" header="0.3" footer="0.3"/>
  <pageSetup scale="5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75"/>
  <sheetViews>
    <sheetView topLeftCell="B1" zoomScale="90" zoomScaleNormal="90" workbookViewId="0">
      <pane xSplit="3" ySplit="8" topLeftCell="E48" activePane="bottomRight" state="frozen"/>
      <selection activeCell="B5" sqref="B5"/>
      <selection pane="topRight" activeCell="B5" sqref="B5"/>
      <selection pane="bottomLeft" activeCell="B5" sqref="B5"/>
      <selection pane="bottomRight" activeCell="B8" sqref="B8"/>
    </sheetView>
  </sheetViews>
  <sheetFormatPr baseColWidth="10" defaultRowHeight="15"/>
  <cols>
    <col min="1" max="1" width="2.5703125" style="92" customWidth="1"/>
    <col min="2" max="2" width="14.42578125" style="92" customWidth="1"/>
    <col min="3" max="3" width="14.140625" style="92" customWidth="1"/>
    <col min="4" max="4" width="2" style="113" customWidth="1"/>
    <col min="5" max="5" width="48.85546875" style="92" bestFit="1" customWidth="1"/>
    <col min="6" max="6" width="1.42578125" style="92" customWidth="1"/>
    <col min="7" max="7" width="14" style="92" bestFit="1" customWidth="1"/>
    <col min="8" max="8" width="1.7109375" style="92" customWidth="1"/>
    <col min="9" max="9" width="11.42578125" style="92" customWidth="1"/>
    <col min="10" max="10" width="1.7109375" style="92" customWidth="1"/>
    <col min="11" max="11" width="18.5703125" style="92" customWidth="1"/>
    <col min="12" max="12" width="12.42578125" style="92" customWidth="1"/>
    <col min="13" max="16384" width="11.42578125" style="92"/>
  </cols>
  <sheetData>
    <row r="1" spans="1:12" ht="21">
      <c r="A1" s="89"/>
      <c r="B1" s="89"/>
      <c r="C1" s="89"/>
      <c r="D1" s="111"/>
      <c r="E1" s="91"/>
      <c r="F1" s="91"/>
      <c r="G1" s="91"/>
      <c r="H1" s="91"/>
      <c r="I1" s="91"/>
      <c r="J1" s="91"/>
    </row>
    <row r="2" spans="1:12" ht="21">
      <c r="A2" s="89"/>
      <c r="B2" s="89"/>
      <c r="C2" s="89"/>
      <c r="D2" s="112"/>
      <c r="E2" s="91"/>
      <c r="F2" s="91"/>
      <c r="G2" s="91"/>
      <c r="H2" s="91"/>
      <c r="I2" s="91"/>
      <c r="J2" s="91"/>
    </row>
    <row r="3" spans="1:12" ht="23.25">
      <c r="A3" s="89"/>
      <c r="B3" s="89"/>
      <c r="C3" s="89"/>
      <c r="D3" s="112"/>
      <c r="E3" s="118" t="str">
        <f>'LPF 03-18'!I1</f>
        <v>PRECIOS SUGERIDOS DE VENTA FLEETSALE N° 03 -2018</v>
      </c>
      <c r="F3" s="118"/>
      <c r="G3" s="118"/>
      <c r="H3" s="118"/>
      <c r="I3" s="118"/>
      <c r="J3" s="118"/>
    </row>
    <row r="4" spans="1:12" ht="23.25">
      <c r="A4" s="89"/>
      <c r="B4" s="89"/>
      <c r="C4" s="89"/>
      <c r="D4" s="112"/>
      <c r="E4" s="156" t="str">
        <f>'Bonos BV LPF 03-18'!D2</f>
        <v xml:space="preserve">                          Vigencia: desde 13 de Abril de 2018</v>
      </c>
      <c r="F4" s="156"/>
      <c r="G4" s="156"/>
      <c r="H4" s="156"/>
      <c r="I4" s="156"/>
      <c r="J4" s="93"/>
    </row>
    <row r="5" spans="1:12" ht="21">
      <c r="A5" s="89"/>
      <c r="B5" s="89"/>
      <c r="C5" s="89"/>
      <c r="D5" s="112"/>
      <c r="F5" s="117"/>
      <c r="G5" s="117"/>
      <c r="H5" s="117"/>
      <c r="I5" s="117"/>
      <c r="J5" s="117"/>
    </row>
    <row r="6" spans="1:12" ht="10.5" customHeight="1">
      <c r="A6" s="89"/>
      <c r="B6" s="89"/>
      <c r="C6" s="89"/>
      <c r="D6" s="112"/>
      <c r="E6" s="102"/>
      <c r="F6" s="91"/>
      <c r="G6" s="91"/>
      <c r="H6" s="91"/>
      <c r="I6" s="91"/>
      <c r="J6" s="91"/>
    </row>
    <row r="7" spans="1:12" ht="21" customHeight="1">
      <c r="A7" s="89"/>
      <c r="B7" s="89"/>
      <c r="C7" s="89"/>
      <c r="D7" s="111"/>
      <c r="E7"/>
      <c r="F7" s="94"/>
      <c r="G7" s="95"/>
      <c r="H7" s="96"/>
      <c r="I7" s="95"/>
      <c r="J7" s="96"/>
    </row>
    <row r="8" spans="1:12" ht="25.5">
      <c r="A8" s="90" t="s">
        <v>71</v>
      </c>
      <c r="B8" s="121" t="s">
        <v>72</v>
      </c>
      <c r="C8" s="122" t="s">
        <v>73</v>
      </c>
      <c r="D8" s="111" t="s">
        <v>74</v>
      </c>
      <c r="E8" s="109" t="s">
        <v>34</v>
      </c>
      <c r="F8" s="65"/>
      <c r="G8" s="97" t="s">
        <v>36</v>
      </c>
      <c r="H8" s="76" t="s">
        <v>71</v>
      </c>
      <c r="I8" s="68" t="s">
        <v>37</v>
      </c>
      <c r="J8" s="76" t="s">
        <v>71</v>
      </c>
      <c r="K8" s="98" t="s">
        <v>168</v>
      </c>
      <c r="L8" s="124" t="s">
        <v>169</v>
      </c>
    </row>
    <row r="9" spans="1:12" ht="15.75" customHeight="1">
      <c r="A9" s="90"/>
      <c r="B9" s="123" t="s">
        <v>91</v>
      </c>
      <c r="C9" s="123" t="s">
        <v>92</v>
      </c>
      <c r="D9" s="90" t="s">
        <v>196</v>
      </c>
      <c r="E9" s="110" t="s">
        <v>53</v>
      </c>
      <c r="F9" s="89"/>
      <c r="G9" s="99">
        <f>VLOOKUP(E9,'Bonos BV LPF 03-18'!$B$6:$D$110,3,0)</f>
        <v>12390000</v>
      </c>
      <c r="H9" s="100"/>
      <c r="I9" s="99">
        <f>VLOOKUP(E9,'Bonos BV LPF 03-18'!$B$6:$F$110,5,0)</f>
        <v>1400000</v>
      </c>
      <c r="J9" s="101"/>
      <c r="K9" s="133">
        <f>VLOOKUP(E9,'Bonos BV LPF 03-18'!$B$7:$J$110,9,0)</f>
        <v>10231441.215215001</v>
      </c>
      <c r="L9" s="134">
        <f>VLOOKUP(E9,'Bonos BV LPF 03-18'!$B$7:$K$110,10,0)</f>
        <v>0.05</v>
      </c>
    </row>
    <row r="10" spans="1:12" ht="15.75" customHeight="1">
      <c r="A10" s="90"/>
      <c r="B10" s="123" t="s">
        <v>91</v>
      </c>
      <c r="C10" s="123" t="s">
        <v>90</v>
      </c>
      <c r="D10" s="90" t="s">
        <v>197</v>
      </c>
      <c r="E10" s="110" t="s">
        <v>54</v>
      </c>
      <c r="F10" s="89"/>
      <c r="G10" s="99">
        <f>VLOOKUP(E10,'Bonos BV LPF 03-18'!$B$6:$D$110,3,0)</f>
        <v>13690000</v>
      </c>
      <c r="H10" s="100"/>
      <c r="I10" s="99">
        <f>VLOOKUP(E10,'Bonos BV LPF 03-18'!$B$6:$F$110,5,0)</f>
        <v>1050000</v>
      </c>
      <c r="J10" s="101"/>
      <c r="K10" s="133">
        <f>VLOOKUP(E10,'Bonos BV LPF 03-18'!$B$7:$J$110,9,0)</f>
        <v>11485895.0485554</v>
      </c>
      <c r="L10" s="134">
        <f>VLOOKUP(E10,'Bonos BV LPF 03-18'!$B$7:$K$110,10,0)</f>
        <v>0.05</v>
      </c>
    </row>
    <row r="11" spans="1:12" ht="15.75" customHeight="1">
      <c r="A11" s="90"/>
      <c r="B11" s="123" t="s">
        <v>91</v>
      </c>
      <c r="C11" s="123" t="s">
        <v>309</v>
      </c>
      <c r="D11" s="90" t="s">
        <v>305</v>
      </c>
      <c r="E11" s="110" t="s">
        <v>304</v>
      </c>
      <c r="F11" s="89"/>
      <c r="G11" s="99">
        <f>VLOOKUP(E11,'Bonos BV LPF 03-18'!$B$6:$D$110,3,0)</f>
        <v>12390000</v>
      </c>
      <c r="H11" s="100"/>
      <c r="I11" s="99">
        <f>VLOOKUP(E11,'Bonos BV LPF 03-18'!$B$6:$F$110,5,0)</f>
        <v>1200000</v>
      </c>
      <c r="J11" s="101"/>
      <c r="K11" s="133">
        <f>VLOOKUP(E11,'Bonos BV LPF 03-18'!$B$7:$J$110,9,0)</f>
        <v>10492490.523873597</v>
      </c>
      <c r="L11" s="134">
        <f>VLOOKUP(E11,'Bonos BV LPF 03-18'!$B$7:$K$110,10,0)</f>
        <v>0.05</v>
      </c>
    </row>
    <row r="12" spans="1:12" ht="15.75" customHeight="1">
      <c r="A12" s="90"/>
      <c r="B12" s="123" t="s">
        <v>89</v>
      </c>
      <c r="C12" s="123" t="s">
        <v>90</v>
      </c>
      <c r="D12" s="90" t="s">
        <v>198</v>
      </c>
      <c r="E12" s="110" t="s">
        <v>55</v>
      </c>
      <c r="F12" s="89"/>
      <c r="G12" s="99">
        <f>VLOOKUP(E12,'Bonos BV LPF 03-18'!$B$6:$D$110,3,0)</f>
        <v>14390000</v>
      </c>
      <c r="H12" s="100"/>
      <c r="I12" s="99">
        <f>VLOOKUP(E12,'Bonos BV LPF 03-18'!$B$6:$F$110,5,0)</f>
        <v>750000</v>
      </c>
      <c r="J12" s="101"/>
      <c r="K12" s="133">
        <f>VLOOKUP(E12,'Bonos BV LPF 03-18'!$B$7:$J$110,9,0)</f>
        <v>12141000</v>
      </c>
      <c r="L12" s="134">
        <f>VLOOKUP(E12,'Bonos BV LPF 03-18'!$B$7:$K$110,10,0)</f>
        <v>0.05</v>
      </c>
    </row>
    <row r="13" spans="1:12" ht="15.75" customHeight="1">
      <c r="A13" s="90"/>
      <c r="B13" s="123" t="s">
        <v>102</v>
      </c>
      <c r="C13" s="123" t="s">
        <v>103</v>
      </c>
      <c r="D13" s="90" t="s">
        <v>180</v>
      </c>
      <c r="E13" s="110" t="s">
        <v>68</v>
      </c>
      <c r="F13" s="89"/>
      <c r="G13" s="99">
        <f>VLOOKUP(E13,'Bonos BV LPF 03-18'!$B$6:$D$110,3,0)</f>
        <v>7490000</v>
      </c>
      <c r="H13" s="100"/>
      <c r="I13" s="99">
        <f>VLOOKUP(E13,'Bonos BV LPF 03-18'!$B$6:$F$110,5,0)</f>
        <v>600000</v>
      </c>
      <c r="J13" s="101"/>
      <c r="K13" s="133">
        <f>VLOOKUP(E13,'Bonos BV LPF 03-18'!$B$7:$J$110,9,0)</f>
        <v>6586300</v>
      </c>
      <c r="L13" s="134">
        <f>VLOOKUP(E13,'Bonos BV LPF 03-18'!$B$7:$K$110,10,0)</f>
        <v>0.04</v>
      </c>
    </row>
    <row r="14" spans="1:12" ht="15.75" customHeight="1">
      <c r="A14" s="90"/>
      <c r="B14" s="123" t="s">
        <v>102</v>
      </c>
      <c r="C14" s="123" t="s">
        <v>104</v>
      </c>
      <c r="D14" s="90" t="s">
        <v>179</v>
      </c>
      <c r="E14" s="110" t="s">
        <v>67</v>
      </c>
      <c r="F14" s="89"/>
      <c r="G14" s="99">
        <f>VLOOKUP(E14,'Bonos BV LPF 03-18'!$B$6:$D$110,3,0)</f>
        <v>7290000</v>
      </c>
      <c r="H14" s="100"/>
      <c r="I14" s="99">
        <f>VLOOKUP(E14,'Bonos BV LPF 03-18'!$B$6:$F$110,5,0)</f>
        <v>600000</v>
      </c>
      <c r="J14" s="101"/>
      <c r="K14" s="133">
        <f>VLOOKUP(E14,'Bonos BV LPF 03-18'!$B$7:$J$110,9,0)</f>
        <v>6344658.0738200005</v>
      </c>
      <c r="L14" s="134">
        <f>VLOOKUP(E14,'Bonos BV LPF 03-18'!$B$7:$K$110,10,0)</f>
        <v>0.05</v>
      </c>
    </row>
    <row r="15" spans="1:12" ht="15.75" customHeight="1">
      <c r="A15" s="90"/>
      <c r="B15" s="123" t="s">
        <v>102</v>
      </c>
      <c r="C15" s="123" t="s">
        <v>106</v>
      </c>
      <c r="D15" s="90" t="s">
        <v>181</v>
      </c>
      <c r="E15" s="110" t="s">
        <v>69</v>
      </c>
      <c r="F15" s="89"/>
      <c r="G15" s="99">
        <f>VLOOKUP(E15,'Bonos BV LPF 03-18'!$B$6:$D$110,3,0)</f>
        <v>8090000</v>
      </c>
      <c r="H15" s="100"/>
      <c r="I15" s="99">
        <f>VLOOKUP(E15,'Bonos BV LPF 03-18'!$B$6:$F$110,5,0)</f>
        <v>700000</v>
      </c>
      <c r="J15" s="101"/>
      <c r="K15" s="133">
        <f>VLOOKUP(E15,'Bonos BV LPF 03-18'!$B$7:$J$110,9,0)</f>
        <v>7071300</v>
      </c>
      <c r="L15" s="134">
        <f>VLOOKUP(E15,'Bonos BV LPF 03-18'!$B$7:$K$110,10,0)</f>
        <v>0.04</v>
      </c>
    </row>
    <row r="16" spans="1:12" ht="15.75" customHeight="1">
      <c r="A16" s="90"/>
      <c r="B16" s="123" t="s">
        <v>102</v>
      </c>
      <c r="C16" s="123" t="s">
        <v>105</v>
      </c>
      <c r="D16" s="90" t="s">
        <v>182</v>
      </c>
      <c r="E16" s="110" t="s">
        <v>70</v>
      </c>
      <c r="F16" s="89"/>
      <c r="G16" s="99">
        <f>VLOOKUP(E16,'Bonos BV LPF 03-18'!$B$6:$D$110,3,0)</f>
        <v>8490000</v>
      </c>
      <c r="H16" s="100"/>
      <c r="I16" s="99">
        <f>VLOOKUP(E16,'Bonos BV LPF 03-18'!$B$6:$F$110,5,0)</f>
        <v>700000</v>
      </c>
      <c r="J16" s="101"/>
      <c r="K16" s="133">
        <f>VLOOKUP(E16,'Bonos BV LPF 03-18'!$B$7:$J$110,9,0)</f>
        <v>7459300</v>
      </c>
      <c r="L16" s="134">
        <f>VLOOKUP(E16,'Bonos BV LPF 03-18'!$B$7:$K$110,10,0)</f>
        <v>0.04</v>
      </c>
    </row>
    <row r="17" spans="1:12" ht="15.75" customHeight="1">
      <c r="A17" s="90"/>
      <c r="B17" s="123" t="s">
        <v>95</v>
      </c>
      <c r="C17" s="123" t="s">
        <v>96</v>
      </c>
      <c r="D17" s="90" t="s">
        <v>174</v>
      </c>
      <c r="E17" s="110" t="s">
        <v>38</v>
      </c>
      <c r="F17" s="89"/>
      <c r="G17" s="99">
        <f>VLOOKUP(E17,'Bonos BV LPF 03-18'!$B$6:$D$110,3,0)</f>
        <v>6690000</v>
      </c>
      <c r="H17" s="100"/>
      <c r="I17" s="99">
        <f>VLOOKUP(E17,'Bonos BV LPF 03-18'!$B$6:$F$110,5,0)</f>
        <v>1000000</v>
      </c>
      <c r="J17" s="101"/>
      <c r="K17" s="133">
        <f>VLOOKUP(E17,'Bonos BV LPF 03-18'!$B$7:$J$110,9,0)</f>
        <v>5519300</v>
      </c>
      <c r="L17" s="134">
        <f>VLOOKUP(E17,'Bonos BV LPF 03-18'!$B$7:$K$110,10,0)</f>
        <v>0.04</v>
      </c>
    </row>
    <row r="18" spans="1:12" ht="15.75" customHeight="1">
      <c r="A18" s="90"/>
      <c r="B18" s="123" t="s">
        <v>95</v>
      </c>
      <c r="C18" s="123" t="s">
        <v>97</v>
      </c>
      <c r="D18" s="90" t="s">
        <v>175</v>
      </c>
      <c r="E18" s="110" t="s">
        <v>39</v>
      </c>
      <c r="F18" s="89"/>
      <c r="G18" s="99">
        <f>VLOOKUP(E18,'Bonos BV LPF 03-18'!$B$6:$D$110,3,0)</f>
        <v>7590000</v>
      </c>
      <c r="H18" s="100"/>
      <c r="I18" s="99">
        <f>VLOOKUP(E18,'Bonos BV LPF 03-18'!$B$6:$F$110,5,0)</f>
        <v>1800000</v>
      </c>
      <c r="J18" s="101"/>
      <c r="K18" s="133">
        <f>VLOOKUP(E18,'Bonos BV LPF 03-18'!$B$7:$J$110,9,0)</f>
        <v>5616300</v>
      </c>
      <c r="L18" s="134">
        <f>VLOOKUP(E18,'Bonos BV LPF 03-18'!$B$7:$K$110,10,0)</f>
        <v>0.04</v>
      </c>
    </row>
    <row r="19" spans="1:12" ht="15.75" customHeight="1">
      <c r="A19" s="90"/>
      <c r="B19" s="123" t="s">
        <v>98</v>
      </c>
      <c r="C19" s="123" t="s">
        <v>99</v>
      </c>
      <c r="D19" s="90" t="s">
        <v>176</v>
      </c>
      <c r="E19" s="110" t="s">
        <v>40</v>
      </c>
      <c r="F19" s="89"/>
      <c r="G19" s="99">
        <f>VLOOKUP(E19,'Bonos BV LPF 03-18'!$B$6:$D$110,3,0)</f>
        <v>8290000</v>
      </c>
      <c r="H19" s="100"/>
      <c r="I19" s="99">
        <f>VLOOKUP(E19,'Bonos BV LPF 03-18'!$B$6:$F$110,5,0)</f>
        <v>1700000</v>
      </c>
      <c r="J19" s="101"/>
      <c r="K19" s="133">
        <f>VLOOKUP(E19,'Bonos BV LPF 03-18'!$B$7:$J$110,9,0)</f>
        <v>6392300</v>
      </c>
      <c r="L19" s="134">
        <f>VLOOKUP(E19,'Bonos BV LPF 03-18'!$B$7:$K$110,10,0)</f>
        <v>0.04</v>
      </c>
    </row>
    <row r="20" spans="1:12" ht="15.75" customHeight="1">
      <c r="A20" s="90"/>
      <c r="B20" s="123" t="s">
        <v>98</v>
      </c>
      <c r="C20" s="123" t="s">
        <v>166</v>
      </c>
      <c r="D20" s="90" t="s">
        <v>177</v>
      </c>
      <c r="E20" s="110" t="s">
        <v>167</v>
      </c>
      <c r="F20" s="89"/>
      <c r="G20" s="99">
        <f>VLOOKUP(E20,'Bonos BV LPF 03-18'!$B$6:$D$110,3,0)</f>
        <v>8490000</v>
      </c>
      <c r="H20" s="100"/>
      <c r="I20" s="99">
        <f>VLOOKUP(E20,'Bonos BV LPF 03-18'!$B$6:$F$110,5,0)</f>
        <v>1600000</v>
      </c>
      <c r="J20" s="101"/>
      <c r="K20" s="133">
        <f>VLOOKUP(E20,'Bonos BV LPF 03-18'!$B$7:$J$110,9,0)</f>
        <v>6683300</v>
      </c>
      <c r="L20" s="134">
        <f>VLOOKUP(E20,'Bonos BV LPF 03-18'!$B$7:$K$110,10,0)</f>
        <v>0.04</v>
      </c>
    </row>
    <row r="21" spans="1:12" ht="15.75" customHeight="1">
      <c r="A21" s="90"/>
      <c r="B21" s="123" t="s">
        <v>100</v>
      </c>
      <c r="C21" s="123" t="s">
        <v>101</v>
      </c>
      <c r="D21" s="90" t="s">
        <v>178</v>
      </c>
      <c r="E21" s="110" t="s">
        <v>41</v>
      </c>
      <c r="F21" s="89"/>
      <c r="G21" s="99">
        <f>VLOOKUP(E21,'Bonos BV LPF 03-18'!$B$6:$D$110,3,0)</f>
        <v>8990000</v>
      </c>
      <c r="H21" s="100"/>
      <c r="I21" s="99">
        <f>VLOOKUP(E21,'Bonos BV LPF 03-18'!$B$6:$F$110,5,0)</f>
        <v>200000</v>
      </c>
      <c r="J21" s="101"/>
      <c r="K21" s="133">
        <f>VLOOKUP(E21,'Bonos BV LPF 03-18'!$B$7:$J$110,9,0)</f>
        <v>7911000</v>
      </c>
      <c r="L21" s="134">
        <f>VLOOKUP(E21,'Bonos BV LPF 03-18'!$B$7:$K$110,10,0)</f>
        <v>0.05</v>
      </c>
    </row>
    <row r="22" spans="1:12" ht="15.75" customHeight="1">
      <c r="A22" s="90"/>
      <c r="B22" s="123" t="s">
        <v>107</v>
      </c>
      <c r="C22" s="123" t="s">
        <v>109</v>
      </c>
      <c r="D22" s="90" t="s">
        <v>209</v>
      </c>
      <c r="E22" s="110" t="s">
        <v>63</v>
      </c>
      <c r="F22" s="89"/>
      <c r="G22" s="99">
        <f>VLOOKUP(E22,'Bonos BV LPF 03-18'!$B$6:$D$110,3,0)</f>
        <v>29790000</v>
      </c>
      <c r="H22" s="100"/>
      <c r="I22" s="99">
        <f>VLOOKUP(E22,'Bonos BV LPF 03-18'!$B$6:$F$110,5,0)</f>
        <v>500000</v>
      </c>
      <c r="J22" s="101"/>
      <c r="K22" s="133">
        <f>VLOOKUP(E22,'Bonos BV LPF 03-18'!$B$7:$J$110,9,0)</f>
        <v>26361000</v>
      </c>
      <c r="L22" s="134">
        <f>VLOOKUP(E22,'Bonos BV LPF 03-18'!$B$7:$K$110,10,0)</f>
        <v>0.05</v>
      </c>
    </row>
    <row r="23" spans="1:12" ht="15.75" customHeight="1">
      <c r="A23" s="90"/>
      <c r="B23" s="123" t="s">
        <v>107</v>
      </c>
      <c r="C23" s="123" t="s">
        <v>108</v>
      </c>
      <c r="D23" s="90" t="s">
        <v>210</v>
      </c>
      <c r="E23" s="110" t="s">
        <v>64</v>
      </c>
      <c r="F23" s="89"/>
      <c r="G23" s="99">
        <f>VLOOKUP(E23,'Bonos BV LPF 03-18'!$B$6:$D$110,3,0)</f>
        <v>32490000</v>
      </c>
      <c r="H23" s="100"/>
      <c r="I23" s="99">
        <f>VLOOKUP(E23,'Bonos BV LPF 03-18'!$B$6:$F$110,5,0)</f>
        <v>2300000</v>
      </c>
      <c r="J23" s="101"/>
      <c r="K23" s="133">
        <f>VLOOKUP(E23,'Bonos BV LPF 03-18'!$B$7:$J$110,9,0)</f>
        <v>27171000</v>
      </c>
      <c r="L23" s="134">
        <f>VLOOKUP(E23,'Bonos BV LPF 03-18'!$B$7:$K$110,10,0)</f>
        <v>0.05</v>
      </c>
    </row>
    <row r="24" spans="1:12" ht="15.75" customHeight="1">
      <c r="A24" s="90"/>
      <c r="B24" s="123" t="s">
        <v>110</v>
      </c>
      <c r="C24" s="123" t="s">
        <v>228</v>
      </c>
      <c r="D24" s="90" t="s">
        <v>225</v>
      </c>
      <c r="E24" s="110" t="s">
        <v>226</v>
      </c>
      <c r="F24" s="89"/>
      <c r="G24" s="99">
        <f>VLOOKUP(E24,'Bonos BV LPF 03-18'!$B$6:$D$110,3,0)</f>
        <v>20990000</v>
      </c>
      <c r="H24" s="100"/>
      <c r="I24" s="99">
        <f>VLOOKUP(E24,'Bonos BV LPF 03-18'!$B$6:$F$110,5,0)</f>
        <v>1800000</v>
      </c>
      <c r="J24" s="101"/>
      <c r="K24" s="133">
        <f>VLOOKUP(E24,'Bonos BV LPF 03-18'!$B$7:$J$110,9,0)</f>
        <v>18614300</v>
      </c>
      <c r="L24" s="134">
        <f>VLOOKUP(E24,'Bonos BV LPF 03-18'!$B$7:$K$110,10,0)</f>
        <v>0.04</v>
      </c>
    </row>
    <row r="25" spans="1:12" ht="15.75" customHeight="1">
      <c r="A25" s="90"/>
      <c r="B25" s="123" t="s">
        <v>110</v>
      </c>
      <c r="C25" s="123" t="s">
        <v>229</v>
      </c>
      <c r="D25" s="90" t="s">
        <v>224</v>
      </c>
      <c r="E25" s="110" t="s">
        <v>227</v>
      </c>
      <c r="F25" s="89"/>
      <c r="G25" s="99">
        <f>VLOOKUP(E25,'Bonos BV LPF 03-18'!$B$6:$D$110,3,0)</f>
        <v>22990000</v>
      </c>
      <c r="H25" s="100"/>
      <c r="I25" s="99">
        <f>VLOOKUP(E25,'Bonos BV LPF 03-18'!$B$6:$F$110,5,0)</f>
        <v>1800000</v>
      </c>
      <c r="J25" s="101"/>
      <c r="K25" s="133">
        <f>VLOOKUP(E25,'Bonos BV LPF 03-18'!$B$7:$J$110,9,0)</f>
        <v>20554300</v>
      </c>
      <c r="L25" s="134">
        <f>VLOOKUP(E25,'Bonos BV LPF 03-18'!$B$7:$K$110,10,0)</f>
        <v>0.04</v>
      </c>
    </row>
    <row r="26" spans="1:12" ht="15.75" customHeight="1">
      <c r="A26" s="90"/>
      <c r="B26" s="123" t="s">
        <v>115</v>
      </c>
      <c r="C26" s="123" t="s">
        <v>112</v>
      </c>
      <c r="D26" s="90" t="s">
        <v>256</v>
      </c>
      <c r="E26" s="110" t="s">
        <v>51</v>
      </c>
      <c r="F26" s="89"/>
      <c r="G26" s="99">
        <f>VLOOKUP(E26,'Bonos BV LPF 03-18'!$B$6:$D$110,3,0)</f>
        <v>11690000</v>
      </c>
      <c r="H26" s="100"/>
      <c r="I26" s="99">
        <f>VLOOKUP(E26,'Bonos BV LPF 03-18'!$B$6:$F$110,5,0)</f>
        <v>1000000</v>
      </c>
      <c r="J26" s="101"/>
      <c r="K26" s="133">
        <f>VLOOKUP(E26,'Bonos BV LPF 03-18'!$B$7:$J$110,9,0)</f>
        <v>9621000</v>
      </c>
      <c r="L26" s="134">
        <f>VLOOKUP(E26,'Bonos BV LPF 03-18'!$B$7:$K$110,10,0)</f>
        <v>0.05</v>
      </c>
    </row>
    <row r="27" spans="1:12" ht="15.75" customHeight="1">
      <c r="A27" s="90"/>
      <c r="B27" s="123" t="s">
        <v>115</v>
      </c>
      <c r="C27" s="123" t="s">
        <v>113</v>
      </c>
      <c r="D27" s="90" t="s">
        <v>194</v>
      </c>
      <c r="E27" s="110" t="s">
        <v>51</v>
      </c>
      <c r="F27" s="89"/>
      <c r="G27" s="99">
        <f>VLOOKUP(E27,'Bonos BV LPF 03-18'!$B$6:$D$110,3,0)</f>
        <v>11690000</v>
      </c>
      <c r="H27" s="100"/>
      <c r="I27" s="99">
        <f>VLOOKUP(E27,'Bonos BV LPF 03-18'!$B$6:$F$110,5,0)</f>
        <v>1000000</v>
      </c>
      <c r="J27" s="101"/>
      <c r="K27" s="133">
        <f>VLOOKUP(E27,'Bonos BV LPF 03-18'!$B$7:$J$110,9,0)</f>
        <v>9621000</v>
      </c>
      <c r="L27" s="134">
        <f>VLOOKUP(E27,'Bonos BV LPF 03-18'!$B$7:$K$110,10,0)</f>
        <v>0.05</v>
      </c>
    </row>
    <row r="28" spans="1:12" ht="15.75" customHeight="1">
      <c r="A28" s="90"/>
      <c r="B28" s="123" t="s">
        <v>115</v>
      </c>
      <c r="C28" s="123" t="s">
        <v>116</v>
      </c>
      <c r="D28" s="90" t="s">
        <v>193</v>
      </c>
      <c r="E28" s="110" t="s">
        <v>50</v>
      </c>
      <c r="F28" s="89"/>
      <c r="G28" s="99">
        <f>VLOOKUP(E28,'Bonos BV LPF 03-18'!$B$6:$D$110,3,0)</f>
        <v>10890000</v>
      </c>
      <c r="H28" s="100"/>
      <c r="I28" s="99">
        <f>VLOOKUP(E28,'Bonos BV LPF 03-18'!$B$6:$F$110,5,0)</f>
        <v>1000000</v>
      </c>
      <c r="J28" s="101"/>
      <c r="K28" s="133">
        <f>VLOOKUP(E28,'Bonos BV LPF 03-18'!$B$7:$J$110,9,0)</f>
        <v>8901000</v>
      </c>
      <c r="L28" s="134">
        <f>VLOOKUP(E28,'Bonos BV LPF 03-18'!$B$7:$K$110,10,0)</f>
        <v>0.05</v>
      </c>
    </row>
    <row r="29" spans="1:12" ht="15.75" customHeight="1">
      <c r="A29" s="90"/>
      <c r="B29" s="123" t="s">
        <v>115</v>
      </c>
      <c r="C29" s="123" t="s">
        <v>114</v>
      </c>
      <c r="D29" s="90" t="s">
        <v>255</v>
      </c>
      <c r="E29" s="110" t="s">
        <v>51</v>
      </c>
      <c r="F29" s="89"/>
      <c r="G29" s="99">
        <f>VLOOKUP(E29,'Bonos BV LPF 03-18'!$B$6:$D$110,3,0)</f>
        <v>11690000</v>
      </c>
      <c r="H29" s="100"/>
      <c r="I29" s="99">
        <f>VLOOKUP(E29,'Bonos BV LPF 03-18'!$B$6:$F$110,5,0)</f>
        <v>1000000</v>
      </c>
      <c r="J29" s="101"/>
      <c r="K29" s="133">
        <f>VLOOKUP(E29,'Bonos BV LPF 03-18'!$B$7:$J$110,9,0)</f>
        <v>9621000</v>
      </c>
      <c r="L29" s="134">
        <f>VLOOKUP(E29,'Bonos BV LPF 03-18'!$B$7:$K$110,10,0)</f>
        <v>0.05</v>
      </c>
    </row>
    <row r="30" spans="1:12" ht="15.75" customHeight="1">
      <c r="A30" s="90"/>
      <c r="B30" s="123" t="s">
        <v>111</v>
      </c>
      <c r="C30" s="123" t="s">
        <v>113</v>
      </c>
      <c r="D30" s="90" t="s">
        <v>195</v>
      </c>
      <c r="E30" s="110" t="s">
        <v>52</v>
      </c>
      <c r="F30" s="89"/>
      <c r="G30" s="99">
        <f>VLOOKUP(E30,'Bonos BV LPF 03-18'!$B$6:$D$110,3,0)</f>
        <v>12290000</v>
      </c>
      <c r="H30" s="100"/>
      <c r="I30" s="99">
        <f>VLOOKUP(E30,'Bonos BV LPF 03-18'!$B$6:$F$110,5,0)</f>
        <v>300000</v>
      </c>
      <c r="J30" s="101"/>
      <c r="K30" s="133">
        <f>VLOOKUP(E30,'Bonos BV LPF 03-18'!$B$7:$J$110,9,0)</f>
        <v>10791000</v>
      </c>
      <c r="L30" s="134">
        <f>VLOOKUP(E30,'Bonos BV LPF 03-18'!$B$7:$K$110,10,0)</f>
        <v>0.05</v>
      </c>
    </row>
    <row r="31" spans="1:12" ht="15.75" customHeight="1">
      <c r="A31" s="90"/>
      <c r="B31" s="123" t="s">
        <v>135</v>
      </c>
      <c r="C31" s="123" t="s">
        <v>297</v>
      </c>
      <c r="D31" s="90" t="s">
        <v>293</v>
      </c>
      <c r="E31" s="110" t="s">
        <v>289</v>
      </c>
      <c r="F31" s="89"/>
      <c r="G31" s="99">
        <f>VLOOKUP(E31,'Bonos BV LPF 03-18'!$B$6:$D$110,3,0)</f>
        <v>16990000</v>
      </c>
      <c r="H31" s="100"/>
      <c r="I31" s="99">
        <f>VLOOKUP(E31,'Bonos BV LPF 03-18'!$B$6:$F$110,5,0)</f>
        <v>750000</v>
      </c>
      <c r="J31" s="101"/>
      <c r="K31" s="133">
        <f>VLOOKUP(E31,'Bonos BV LPF 03-18'!$B$7:$J$110,9,0)</f>
        <v>14616000</v>
      </c>
      <c r="L31" s="134">
        <f>VLOOKUP(E31,'Bonos BV LPF 03-18'!$B$7:$K$110,10,0)</f>
        <v>0.05</v>
      </c>
    </row>
    <row r="32" spans="1:12" ht="15.75" customHeight="1">
      <c r="A32" s="90"/>
      <c r="B32" s="123" t="s">
        <v>135</v>
      </c>
      <c r="C32" s="123" t="s">
        <v>298</v>
      </c>
      <c r="D32" s="90" t="s">
        <v>295</v>
      </c>
      <c r="E32" s="110" t="s">
        <v>291</v>
      </c>
      <c r="F32" s="89"/>
      <c r="G32" s="99">
        <f>VLOOKUP(E32,'Bonos BV LPF 03-18'!$B$6:$D$110,3,0)</f>
        <v>18290000</v>
      </c>
      <c r="H32" s="100"/>
      <c r="I32" s="99">
        <f>VLOOKUP(E32,'Bonos BV LPF 03-18'!$B$6:$F$110,5,0)</f>
        <v>750000</v>
      </c>
      <c r="J32" s="101"/>
      <c r="K32" s="133">
        <f>VLOOKUP(E32,'Bonos BV LPF 03-18'!$B$7:$J$110,9,0)</f>
        <v>15786000</v>
      </c>
      <c r="L32" s="134">
        <f>VLOOKUP(E32,'Bonos BV LPF 03-18'!$B$7:$K$110,10,0)</f>
        <v>0.05</v>
      </c>
    </row>
    <row r="33" spans="1:12" ht="15.75" customHeight="1">
      <c r="A33" s="90"/>
      <c r="B33" s="123" t="s">
        <v>135</v>
      </c>
      <c r="C33" s="123" t="s">
        <v>132</v>
      </c>
      <c r="D33" s="90" t="s">
        <v>201</v>
      </c>
      <c r="E33" s="110" t="s">
        <v>288</v>
      </c>
      <c r="F33" s="89"/>
      <c r="G33" s="99">
        <f>VLOOKUP(E33,'Bonos BV LPF 03-18'!$B$6:$D$110,3,0)</f>
        <v>17990000</v>
      </c>
      <c r="H33" s="100"/>
      <c r="I33" s="99">
        <f>VLOOKUP(E33,'Bonos BV LPF 03-18'!$B$6:$F$110,5,0)</f>
        <v>700000</v>
      </c>
      <c r="J33" s="101"/>
      <c r="K33" s="133">
        <f>VLOOKUP(E33,'Bonos BV LPF 03-18'!$B$7:$J$110,9,0)</f>
        <v>15561000</v>
      </c>
      <c r="L33" s="134">
        <f>VLOOKUP(E33,'Bonos BV LPF 03-18'!$B$7:$K$110,10,0)</f>
        <v>0.05</v>
      </c>
    </row>
    <row r="34" spans="1:12" ht="15.75" customHeight="1">
      <c r="A34" s="90"/>
      <c r="B34" s="123" t="s">
        <v>134</v>
      </c>
      <c r="C34" s="123" t="s">
        <v>299</v>
      </c>
      <c r="D34" s="90" t="s">
        <v>294</v>
      </c>
      <c r="E34" s="110" t="s">
        <v>290</v>
      </c>
      <c r="F34" s="89"/>
      <c r="G34" s="99">
        <f>VLOOKUP(E34,'Bonos BV LPF 03-18'!$B$6:$D$110,3,0)</f>
        <v>17990000</v>
      </c>
      <c r="H34" s="100"/>
      <c r="I34" s="99">
        <f>VLOOKUP(E34,'Bonos BV LPF 03-18'!$B$6:$F$110,5,0)</f>
        <v>750000</v>
      </c>
      <c r="J34" s="101"/>
      <c r="K34" s="133">
        <f>VLOOKUP(E34,'Bonos BV LPF 03-18'!$B$7:$J$110,9,0)</f>
        <v>15516000</v>
      </c>
      <c r="L34" s="134">
        <f>VLOOKUP(E34,'Bonos BV LPF 03-18'!$B$7:$K$110,10,0)</f>
        <v>0.05</v>
      </c>
    </row>
    <row r="35" spans="1:12" ht="15.75" customHeight="1">
      <c r="A35" s="90"/>
      <c r="B35" s="123" t="s">
        <v>134</v>
      </c>
      <c r="C35" s="123" t="s">
        <v>300</v>
      </c>
      <c r="D35" s="90" t="s">
        <v>296</v>
      </c>
      <c r="E35" s="110" t="s">
        <v>292</v>
      </c>
      <c r="F35" s="89"/>
      <c r="G35" s="99">
        <f>VLOOKUP(E35,'Bonos BV LPF 03-18'!$B$6:$D$110,3,0)</f>
        <v>19390000</v>
      </c>
      <c r="H35" s="100"/>
      <c r="I35" s="99">
        <f>VLOOKUP(E35,'Bonos BV LPF 03-18'!$B$6:$F$110,5,0)</f>
        <v>850000</v>
      </c>
      <c r="J35" s="101"/>
      <c r="K35" s="133">
        <f>VLOOKUP(E35,'Bonos BV LPF 03-18'!$B$7:$J$110,9,0)</f>
        <v>16686000</v>
      </c>
      <c r="L35" s="134">
        <f>VLOOKUP(E35,'Bonos BV LPF 03-18'!$B$7:$K$110,10,0)</f>
        <v>0.05</v>
      </c>
    </row>
    <row r="36" spans="1:12" ht="15.75" customHeight="1">
      <c r="A36" s="90"/>
      <c r="B36" s="123" t="s">
        <v>133</v>
      </c>
      <c r="C36" s="123" t="s">
        <v>310</v>
      </c>
      <c r="D36" s="90" t="s">
        <v>307</v>
      </c>
      <c r="E36" s="110" t="s">
        <v>311</v>
      </c>
      <c r="F36" s="89"/>
      <c r="G36" s="99">
        <f>VLOOKUP(E36,'Bonos BV LPF 03-18'!$B$6:$D$110,3,0)</f>
        <v>24690000</v>
      </c>
      <c r="H36" s="100"/>
      <c r="I36" s="99">
        <f>VLOOKUP(E36,'Bonos BV LPF 03-18'!$B$6:$F$110,5,0)</f>
        <v>950000</v>
      </c>
      <c r="J36" s="101"/>
      <c r="K36" s="133">
        <f>VLOOKUP(E36,'Bonos BV LPF 03-18'!$B$7:$J$110,9,0)</f>
        <v>21276000</v>
      </c>
      <c r="L36" s="134">
        <f>VLOOKUP(E36,'Bonos BV LPF 03-18'!$B$7:$K$110,10,0)</f>
        <v>0.05</v>
      </c>
    </row>
    <row r="37" spans="1:12" ht="15.75" customHeight="1">
      <c r="A37" s="90"/>
      <c r="B37" s="123" t="s">
        <v>131</v>
      </c>
      <c r="C37" s="123" t="s">
        <v>257</v>
      </c>
      <c r="D37" s="90" t="s">
        <v>258</v>
      </c>
      <c r="E37" s="110" t="s">
        <v>248</v>
      </c>
      <c r="F37" s="89"/>
      <c r="G37" s="99">
        <f>VLOOKUP(E37,'Bonos BV LPF 03-18'!$B$6:$D$110,3,0)</f>
        <v>14990000</v>
      </c>
      <c r="H37" s="100"/>
      <c r="I37" s="99">
        <f>VLOOKUP(E37,'Bonos BV LPF 03-18'!$B$6:$F$110,5,0)</f>
        <v>1600000</v>
      </c>
      <c r="J37" s="101"/>
      <c r="K37" s="133">
        <f>VLOOKUP(E37,'Bonos BV LPF 03-18'!$B$7:$J$110,9,0)</f>
        <v>12858445.387699999</v>
      </c>
      <c r="L37" s="134">
        <f>VLOOKUP(E37,'Bonos BV LPF 03-18'!$B$7:$K$110,10,0)</f>
        <v>0.05</v>
      </c>
    </row>
    <row r="38" spans="1:12" ht="15.75" customHeight="1">
      <c r="A38" s="90"/>
      <c r="B38" s="123" t="s">
        <v>131</v>
      </c>
      <c r="C38" s="123" t="s">
        <v>259</v>
      </c>
      <c r="D38" s="90" t="s">
        <v>260</v>
      </c>
      <c r="E38" s="110" t="s">
        <v>250</v>
      </c>
      <c r="F38" s="89"/>
      <c r="G38" s="99">
        <f>VLOOKUP(E38,'Bonos BV LPF 03-18'!$B$6:$D$110,3,0)</f>
        <v>16290000</v>
      </c>
      <c r="H38" s="100"/>
      <c r="I38" s="99">
        <f>VLOOKUP(E38,'Bonos BV LPF 03-18'!$B$6:$F$110,5,0)</f>
        <v>1150000</v>
      </c>
      <c r="J38" s="101"/>
      <c r="K38" s="133">
        <f>VLOOKUP(E38,'Bonos BV LPF 03-18'!$B$7:$J$110,9,0)</f>
        <v>13922812.268199997</v>
      </c>
      <c r="L38" s="134">
        <f>VLOOKUP(E38,'Bonos BV LPF 03-18'!$B$7:$K$110,10,0)</f>
        <v>0.05</v>
      </c>
    </row>
    <row r="39" spans="1:12" ht="15.75" customHeight="1">
      <c r="A39" s="90"/>
      <c r="B39" s="123" t="s">
        <v>131</v>
      </c>
      <c r="C39" s="123" t="s">
        <v>132</v>
      </c>
      <c r="D39" s="90" t="s">
        <v>199</v>
      </c>
      <c r="E39" s="110" t="s">
        <v>286</v>
      </c>
      <c r="F39" s="89"/>
      <c r="G39" s="99">
        <f>VLOOKUP(E39,'Bonos BV LPF 03-18'!$B$6:$D$110,3,0)</f>
        <v>15990000</v>
      </c>
      <c r="H39" s="100"/>
      <c r="I39" s="99">
        <f>VLOOKUP(E39,'Bonos BV LPF 03-18'!$B$6:$F$110,5,0)</f>
        <v>1200000</v>
      </c>
      <c r="J39" s="101"/>
      <c r="K39" s="133">
        <f>VLOOKUP(E39,'Bonos BV LPF 03-18'!$B$7:$J$110,9,0)</f>
        <v>13383419.968600001</v>
      </c>
      <c r="L39" s="134">
        <f>VLOOKUP(E39,'Bonos BV LPF 03-18'!$B$7:$K$110,10,0)</f>
        <v>0.05</v>
      </c>
    </row>
    <row r="40" spans="1:12" ht="15.75" customHeight="1">
      <c r="A40" s="90"/>
      <c r="B40" s="123" t="s">
        <v>261</v>
      </c>
      <c r="C40" s="123" t="s">
        <v>262</v>
      </c>
      <c r="D40" s="90" t="s">
        <v>263</v>
      </c>
      <c r="E40" s="110" t="s">
        <v>251</v>
      </c>
      <c r="F40" s="89"/>
      <c r="G40" s="99">
        <f>VLOOKUP(E40,'Bonos BV LPF 03-18'!$B$6:$D$110,3,0)</f>
        <v>16590000</v>
      </c>
      <c r="H40" s="100"/>
      <c r="I40" s="99">
        <f>VLOOKUP(E40,'Bonos BV LPF 03-18'!$B$6:$F$110,5,0)</f>
        <v>1150000</v>
      </c>
      <c r="J40" s="101"/>
      <c r="K40" s="133">
        <f>VLOOKUP(E40,'Bonos BV LPF 03-18'!$B$7:$J$110,9,0)</f>
        <v>14435913.433700001</v>
      </c>
      <c r="L40" s="134">
        <f>VLOOKUP(E40,'Bonos BV LPF 03-18'!$B$7:$K$110,10,0)</f>
        <v>0.05</v>
      </c>
    </row>
    <row r="41" spans="1:12" ht="15.75" customHeight="1">
      <c r="A41" s="90"/>
      <c r="B41" s="123" t="s">
        <v>129</v>
      </c>
      <c r="C41" s="123" t="s">
        <v>264</v>
      </c>
      <c r="D41" s="90" t="s">
        <v>265</v>
      </c>
      <c r="E41" s="110" t="s">
        <v>249</v>
      </c>
      <c r="F41" s="89"/>
      <c r="G41" s="99">
        <f>VLOOKUP(E41,'Bonos BV LPF 03-18'!$B$6:$D$110,3,0)</f>
        <v>15990000</v>
      </c>
      <c r="H41" s="100"/>
      <c r="I41" s="99">
        <f>VLOOKUP(E41,'Bonos BV LPF 03-18'!$B$6:$F$110,5,0)</f>
        <v>1550000</v>
      </c>
      <c r="J41" s="101"/>
      <c r="K41" s="133">
        <f>VLOOKUP(E41,'Bonos BV LPF 03-18'!$B$7:$J$110,9,0)</f>
        <v>13341863.014699999</v>
      </c>
      <c r="L41" s="134">
        <f>VLOOKUP(E41,'Bonos BV LPF 03-18'!$B$7:$K$110,10,0)</f>
        <v>0.05</v>
      </c>
    </row>
    <row r="42" spans="1:12" ht="15.75" customHeight="1">
      <c r="A42" s="90"/>
      <c r="B42" s="123" t="s">
        <v>129</v>
      </c>
      <c r="C42" s="123" t="s">
        <v>266</v>
      </c>
      <c r="D42" s="90" t="s">
        <v>267</v>
      </c>
      <c r="E42" s="110" t="s">
        <v>253</v>
      </c>
      <c r="F42" s="89"/>
      <c r="G42" s="99">
        <f>VLOOKUP(E42,'Bonos BV LPF 03-18'!$B$6:$D$110,3,0)</f>
        <v>17390000</v>
      </c>
      <c r="H42" s="100"/>
      <c r="I42" s="99">
        <f>VLOOKUP(E42,'Bonos BV LPF 03-18'!$B$6:$F$110,5,0)</f>
        <v>1150000</v>
      </c>
      <c r="J42" s="101"/>
      <c r="K42" s="133">
        <f>VLOOKUP(E42,'Bonos BV LPF 03-18'!$B$7:$J$110,9,0)</f>
        <v>14616000</v>
      </c>
      <c r="L42" s="134">
        <f>VLOOKUP(E42,'Bonos BV LPF 03-18'!$B$7:$K$110,10,0)</f>
        <v>0.05</v>
      </c>
    </row>
    <row r="43" spans="1:12" ht="15.75" customHeight="1">
      <c r="A43" s="90"/>
      <c r="B43" s="123" t="s">
        <v>129</v>
      </c>
      <c r="C43" s="123" t="s">
        <v>130</v>
      </c>
      <c r="D43" s="90" t="s">
        <v>200</v>
      </c>
      <c r="E43" s="110" t="s">
        <v>287</v>
      </c>
      <c r="F43" s="89"/>
      <c r="G43" s="99">
        <f>VLOOKUP(E43,'Bonos BV LPF 03-18'!$B$6:$D$110,3,0)</f>
        <v>17090000</v>
      </c>
      <c r="H43" s="100"/>
      <c r="I43" s="99">
        <f>VLOOKUP(E43,'Bonos BV LPF 03-18'!$B$6:$F$110,5,0)</f>
        <v>1200000</v>
      </c>
      <c r="J43" s="101"/>
      <c r="K43" s="133">
        <f>VLOOKUP(E43,'Bonos BV LPF 03-18'!$B$7:$J$110,9,0)</f>
        <v>14301000</v>
      </c>
      <c r="L43" s="134">
        <f>VLOOKUP(E43,'Bonos BV LPF 03-18'!$B$7:$K$110,10,0)</f>
        <v>0.05</v>
      </c>
    </row>
    <row r="44" spans="1:12" ht="15.75" customHeight="1">
      <c r="A44" s="90"/>
      <c r="B44" s="123" t="s">
        <v>128</v>
      </c>
      <c r="C44" s="123" t="s">
        <v>268</v>
      </c>
      <c r="D44" s="90" t="s">
        <v>269</v>
      </c>
      <c r="E44" s="110" t="s">
        <v>254</v>
      </c>
      <c r="F44" s="89"/>
      <c r="G44" s="99">
        <f>VLOOKUP(E44,'Bonos BV LPF 03-18'!$B$6:$D$110,3,0)</f>
        <v>22590000</v>
      </c>
      <c r="H44" s="100"/>
      <c r="I44" s="99">
        <f>VLOOKUP(E44,'Bonos BV LPF 03-18'!$B$6:$F$110,5,0)</f>
        <v>550000</v>
      </c>
      <c r="J44" s="101"/>
      <c r="K44" s="133">
        <f>VLOOKUP(E44,'Bonos BV LPF 03-18'!$B$7:$J$110,9,0)</f>
        <v>19836000</v>
      </c>
      <c r="L44" s="134">
        <f>VLOOKUP(E44,'Bonos BV LPF 03-18'!$B$7:$K$110,10,0)</f>
        <v>0.05</v>
      </c>
    </row>
    <row r="45" spans="1:12" ht="15.75" customHeight="1">
      <c r="A45" s="90"/>
      <c r="B45" s="123" t="s">
        <v>122</v>
      </c>
      <c r="C45" s="123" t="s">
        <v>123</v>
      </c>
      <c r="D45" s="90" t="s">
        <v>206</v>
      </c>
      <c r="E45" s="110" t="s">
        <v>60</v>
      </c>
      <c r="F45" s="89"/>
      <c r="G45" s="99">
        <f>VLOOKUP(E45,'Bonos BV LPF 03-18'!$B$6:$D$110,3,0)</f>
        <v>20690000</v>
      </c>
      <c r="H45" s="100"/>
      <c r="I45" s="99">
        <f>VLOOKUP(E45,'Bonos BV LPF 03-18'!$B$6:$F$110,5,0)</f>
        <v>750000</v>
      </c>
      <c r="J45" s="101"/>
      <c r="K45" s="133">
        <f>VLOOKUP(E45,'Bonos BV LPF 03-18'!$B$7:$J$110,9,0)</f>
        <v>18570320.818500001</v>
      </c>
      <c r="L45" s="134">
        <f>VLOOKUP(E45,'Bonos BV LPF 03-18'!$B$7:$K$110,10,0)</f>
        <v>0.05</v>
      </c>
    </row>
    <row r="46" spans="1:12" ht="15.75" customHeight="1">
      <c r="A46" s="90"/>
      <c r="B46" s="123" t="s">
        <v>120</v>
      </c>
      <c r="C46" s="123" t="s">
        <v>121</v>
      </c>
      <c r="D46" s="90" t="s">
        <v>207</v>
      </c>
      <c r="E46" s="110" t="s">
        <v>61</v>
      </c>
      <c r="F46" s="89"/>
      <c r="G46" s="99">
        <f>VLOOKUP(E46,'Bonos BV LPF 03-18'!$B$6:$D$110,3,0)</f>
        <v>21890000</v>
      </c>
      <c r="H46" s="100"/>
      <c r="I46" s="99">
        <f>VLOOKUP(E46,'Bonos BV LPF 03-18'!$B$6:$F$110,5,0)</f>
        <v>850000</v>
      </c>
      <c r="J46" s="101"/>
      <c r="K46" s="133">
        <f>VLOOKUP(E46,'Bonos BV LPF 03-18'!$B$7:$J$110,9,0)</f>
        <v>19308168.7755</v>
      </c>
      <c r="L46" s="134">
        <f>VLOOKUP(E46,'Bonos BV LPF 03-18'!$B$7:$K$110,10,0)</f>
        <v>0.05</v>
      </c>
    </row>
    <row r="47" spans="1:12" ht="15.75" customHeight="1">
      <c r="A47" s="90"/>
      <c r="B47" s="123" t="s">
        <v>117</v>
      </c>
      <c r="C47" s="123" t="s">
        <v>118</v>
      </c>
      <c r="D47" s="90" t="s">
        <v>208</v>
      </c>
      <c r="E47" s="110" t="s">
        <v>62</v>
      </c>
      <c r="F47" s="89"/>
      <c r="G47" s="99">
        <f>VLOOKUP(E47,'Bonos BV LPF 03-18'!$B$6:$D$110,3,0)</f>
        <v>27490000</v>
      </c>
      <c r="H47" s="100"/>
      <c r="I47" s="99">
        <f>VLOOKUP(E47,'Bonos BV LPF 03-18'!$B$6:$F$110,5,0)</f>
        <v>750000</v>
      </c>
      <c r="J47" s="101"/>
      <c r="K47" s="133">
        <f>VLOOKUP(E47,'Bonos BV LPF 03-18'!$B$7:$J$110,9,0)</f>
        <v>25063382.840100005</v>
      </c>
      <c r="L47" s="134">
        <f>VLOOKUP(E47,'Bonos BV LPF 03-18'!$B$7:$K$110,10,0)</f>
        <v>0.05</v>
      </c>
    </row>
    <row r="48" spans="1:12" ht="15.75" customHeight="1">
      <c r="A48" s="90"/>
      <c r="B48" s="123" t="s">
        <v>127</v>
      </c>
      <c r="C48" s="123" t="s">
        <v>123</v>
      </c>
      <c r="D48" s="90" t="s">
        <v>202</v>
      </c>
      <c r="E48" s="110" t="s">
        <v>56</v>
      </c>
      <c r="F48" s="89"/>
      <c r="G48" s="99">
        <f>VLOOKUP(E48,'Bonos BV LPF 03-18'!$B$6:$D$110,3,0)</f>
        <v>18390000</v>
      </c>
      <c r="H48" s="100"/>
      <c r="I48" s="99">
        <f>VLOOKUP(E48,'Bonos BV LPF 03-18'!$B$6:$F$110,5,0)</f>
        <v>500000</v>
      </c>
      <c r="J48" s="101"/>
      <c r="K48" s="133">
        <f>VLOOKUP(E48,'Bonos BV LPF 03-18'!$B$7:$J$110,9,0)</f>
        <v>16278751.646300003</v>
      </c>
      <c r="L48" s="134">
        <f>VLOOKUP(E48,'Bonos BV LPF 03-18'!$B$7:$K$110,10,0)</f>
        <v>0.05</v>
      </c>
    </row>
    <row r="49" spans="1:12" ht="15.75" customHeight="1">
      <c r="B49" s="123" t="s">
        <v>126</v>
      </c>
      <c r="C49" s="123" t="s">
        <v>121</v>
      </c>
      <c r="D49" s="90" t="s">
        <v>203</v>
      </c>
      <c r="E49" s="110" t="s">
        <v>57</v>
      </c>
      <c r="F49" s="89"/>
      <c r="G49" s="99">
        <f>VLOOKUP(E49,'Bonos BV LPF 03-18'!$B$6:$D$110,3,0)</f>
        <v>19190000</v>
      </c>
      <c r="H49" s="100"/>
      <c r="I49" s="99">
        <f>VLOOKUP(E49,'Bonos BV LPF 03-18'!$B$6:$F$110,5,0)</f>
        <v>450000</v>
      </c>
      <c r="J49" s="101"/>
      <c r="K49" s="133">
        <f>VLOOKUP(E49,'Bonos BV LPF 03-18'!$B$7:$J$110,9,0)</f>
        <v>17017447.704400003</v>
      </c>
      <c r="L49" s="134">
        <f>VLOOKUP(E49,'Bonos BV LPF 03-18'!$B$7:$K$110,10,0)</f>
        <v>0.05</v>
      </c>
    </row>
    <row r="50" spans="1:12" ht="15.75" customHeight="1">
      <c r="A50" s="90"/>
      <c r="B50" s="123" t="s">
        <v>124</v>
      </c>
      <c r="C50" s="123" t="s">
        <v>125</v>
      </c>
      <c r="D50" s="90" t="s">
        <v>205</v>
      </c>
      <c r="E50" s="110" t="s">
        <v>59</v>
      </c>
      <c r="F50" s="89"/>
      <c r="G50" s="99">
        <f>VLOOKUP(E50,'Bonos BV LPF 03-18'!$B$6:$D$110,3,0)</f>
        <v>25390000</v>
      </c>
      <c r="H50" s="100"/>
      <c r="I50" s="99">
        <f>VLOOKUP(E50,'Bonos BV LPF 03-18'!$B$6:$F$110,5,0)</f>
        <v>650000</v>
      </c>
      <c r="J50" s="101"/>
      <c r="K50" s="133">
        <f>VLOOKUP(E50,'Bonos BV LPF 03-18'!$B$7:$J$110,9,0)</f>
        <v>22802345.307500005</v>
      </c>
      <c r="L50" s="134">
        <f>VLOOKUP(E50,'Bonos BV LPF 03-18'!$B$7:$K$110,10,0)</f>
        <v>0.05</v>
      </c>
    </row>
    <row r="51" spans="1:12" ht="15.75" customHeight="1">
      <c r="A51" s="90"/>
      <c r="B51" s="123" t="s">
        <v>124</v>
      </c>
      <c r="C51" s="123" t="s">
        <v>119</v>
      </c>
      <c r="D51" s="90" t="s">
        <v>204</v>
      </c>
      <c r="E51" s="110" t="s">
        <v>58</v>
      </c>
      <c r="F51" s="89"/>
      <c r="G51" s="99">
        <f>VLOOKUP(E51,'Bonos BV LPF 03-18'!$B$6:$D$110,3,0)</f>
        <v>21490000</v>
      </c>
      <c r="H51" s="100"/>
      <c r="I51" s="99">
        <f>VLOOKUP(E51,'Bonos BV LPF 03-18'!$B$6:$F$110,5,0)</f>
        <v>500000</v>
      </c>
      <c r="J51" s="101"/>
      <c r="K51" s="133">
        <f>VLOOKUP(E51,'Bonos BV LPF 03-18'!$B$7:$J$110,9,0)</f>
        <v>19198763.733599998</v>
      </c>
      <c r="L51" s="134">
        <f>VLOOKUP(E51,'Bonos BV LPF 03-18'!$B$7:$K$110,10,0)</f>
        <v>0.05</v>
      </c>
    </row>
    <row r="52" spans="1:12" ht="15.75" customHeight="1">
      <c r="A52" s="90"/>
      <c r="B52" s="123" t="s">
        <v>94</v>
      </c>
      <c r="C52" s="123" t="s">
        <v>312</v>
      </c>
      <c r="D52" s="90" t="s">
        <v>303</v>
      </c>
      <c r="E52" s="110" t="s">
        <v>302</v>
      </c>
      <c r="F52" s="89"/>
      <c r="G52" s="99">
        <f>VLOOKUP(E52,'Bonos BV LPF 03-18'!$B$6:$D$110,3,0)</f>
        <v>12690000</v>
      </c>
      <c r="H52" s="100"/>
      <c r="I52" s="99">
        <f>VLOOKUP(E52,'Bonos BV LPF 03-18'!$B$6:$F$110,5,0)</f>
        <v>2250000</v>
      </c>
      <c r="J52" s="101"/>
      <c r="K52" s="133">
        <f>VLOOKUP(E52,'Bonos BV LPF 03-18'!$B$7:$J$110,9,0)</f>
        <v>9981300</v>
      </c>
      <c r="L52" s="134">
        <f>VLOOKUP(E52,'Bonos BV LPF 03-18'!$B$7:$K$110,10,0)</f>
        <v>0.04</v>
      </c>
    </row>
    <row r="53" spans="1:12" ht="15.75" customHeight="1">
      <c r="A53" s="90"/>
      <c r="B53" s="123" t="s">
        <v>94</v>
      </c>
      <c r="C53" s="123" t="s">
        <v>270</v>
      </c>
      <c r="D53" s="90" t="s">
        <v>271</v>
      </c>
      <c r="E53" s="110" t="s">
        <v>241</v>
      </c>
      <c r="F53" s="89"/>
      <c r="G53" s="99">
        <f>VLOOKUP(E53,'Bonos BV LPF 03-18'!$B$6:$D$110,3,0)</f>
        <v>13690000</v>
      </c>
      <c r="H53" s="100"/>
      <c r="I53" s="99">
        <f>VLOOKUP(E53,'Bonos BV LPF 03-18'!$B$6:$F$110,5,0)</f>
        <v>1950000</v>
      </c>
      <c r="J53" s="101"/>
      <c r="K53" s="133">
        <f>VLOOKUP(E53,'Bonos BV LPF 03-18'!$B$7:$J$110,9,0)</f>
        <v>10844455.556</v>
      </c>
      <c r="L53" s="134">
        <f>VLOOKUP(E53,'Bonos BV LPF 03-18'!$B$7:$K$110,10,0)</f>
        <v>0.05</v>
      </c>
    </row>
    <row r="54" spans="1:12" ht="15.75" customHeight="1">
      <c r="B54" s="123" t="s">
        <v>94</v>
      </c>
      <c r="C54" s="123" t="s">
        <v>272</v>
      </c>
      <c r="D54" s="90" t="s">
        <v>273</v>
      </c>
      <c r="E54" s="110" t="s">
        <v>243</v>
      </c>
      <c r="F54" s="89"/>
      <c r="G54" s="99">
        <f>VLOOKUP(E54,'Bonos BV LPF 03-18'!$B$6:$D$110,3,0)</f>
        <v>14690000</v>
      </c>
      <c r="H54" s="100"/>
      <c r="I54" s="99">
        <f>VLOOKUP(E54,'Bonos BV LPF 03-18'!$B$6:$F$110,5,0)</f>
        <v>2350000</v>
      </c>
      <c r="J54" s="101"/>
      <c r="K54" s="133">
        <f>VLOOKUP(E54,'Bonos BV LPF 03-18'!$B$7:$J$110,9,0)</f>
        <v>11506822.515100002</v>
      </c>
      <c r="L54" s="134">
        <f>VLOOKUP(E54,'Bonos BV LPF 03-18'!$B$7:$K$110,10,0)</f>
        <v>0.05</v>
      </c>
    </row>
    <row r="55" spans="1:12" ht="15.75" customHeight="1">
      <c r="B55" s="123" t="s">
        <v>93</v>
      </c>
      <c r="C55" s="123" t="s">
        <v>274</v>
      </c>
      <c r="D55" s="90" t="s">
        <v>275</v>
      </c>
      <c r="E55" s="110" t="s">
        <v>242</v>
      </c>
      <c r="F55" s="89"/>
      <c r="G55" s="99">
        <f>VLOOKUP(E55,'Bonos BV LPF 03-18'!$B$6:$D$110,3,0)</f>
        <v>13790000</v>
      </c>
      <c r="H55" s="100"/>
      <c r="I55" s="99">
        <f>VLOOKUP(E55,'Bonos BV LPF 03-18'!$B$6:$F$110,5,0)</f>
        <v>2050000</v>
      </c>
      <c r="J55" s="101"/>
      <c r="K55" s="133">
        <f>VLOOKUP(E55,'Bonos BV LPF 03-18'!$B$7:$J$110,9,0)</f>
        <v>11131961.828900002</v>
      </c>
      <c r="L55" s="134">
        <f>VLOOKUP(E55,'Bonos BV LPF 03-18'!$B$7:$K$110,10,0)</f>
        <v>0.05</v>
      </c>
    </row>
    <row r="56" spans="1:12">
      <c r="A56" s="90"/>
      <c r="B56" s="123" t="s">
        <v>93</v>
      </c>
      <c r="C56" s="123" t="s">
        <v>276</v>
      </c>
      <c r="D56" s="90" t="s">
        <v>277</v>
      </c>
      <c r="E56" s="110" t="s">
        <v>244</v>
      </c>
      <c r="F56" s="89"/>
      <c r="G56" s="99">
        <f>VLOOKUP(E56,'Bonos BV LPF 03-18'!$B$6:$D$110,3,0)</f>
        <v>15490000</v>
      </c>
      <c r="H56" s="100"/>
      <c r="I56" s="99">
        <f>VLOOKUP(E56,'Bonos BV LPF 03-18'!$B$6:$F$110,5,0)</f>
        <v>2450000</v>
      </c>
      <c r="J56" s="101"/>
      <c r="K56" s="133">
        <f>VLOOKUP(E56,'Bonos BV LPF 03-18'!$B$7:$J$110,9,0)</f>
        <v>12234493.258900002</v>
      </c>
      <c r="L56" s="134">
        <f>VLOOKUP(E56,'Bonos BV LPF 03-18'!$B$7:$K$110,10,0)</f>
        <v>0.05</v>
      </c>
    </row>
    <row r="57" spans="1:12">
      <c r="A57" s="90"/>
      <c r="B57" s="123" t="s">
        <v>93</v>
      </c>
      <c r="C57" s="123" t="s">
        <v>278</v>
      </c>
      <c r="D57" s="90" t="s">
        <v>279</v>
      </c>
      <c r="E57" s="110" t="s">
        <v>245</v>
      </c>
      <c r="F57" s="89"/>
      <c r="G57" s="99">
        <f>VLOOKUP(E57,'Bonos BV LPF 03-18'!$B$6:$D$110,3,0)</f>
        <v>17790000</v>
      </c>
      <c r="H57" s="100"/>
      <c r="I57" s="99">
        <f>VLOOKUP(E57,'Bonos BV LPF 03-18'!$B$6:$F$110,5,0)</f>
        <v>2850000</v>
      </c>
      <c r="J57" s="101"/>
      <c r="K57" s="133">
        <f>VLOOKUP(E57,'Bonos BV LPF 03-18'!$B$7:$J$110,9,0)</f>
        <v>13839100.540099999</v>
      </c>
      <c r="L57" s="134">
        <f>VLOOKUP(E57,'Bonos BV LPF 03-18'!$B$7:$K$110,10,0)</f>
        <v>0.05</v>
      </c>
    </row>
    <row r="58" spans="1:12">
      <c r="B58" s="123" t="s">
        <v>313</v>
      </c>
      <c r="C58" s="123" t="s">
        <v>314</v>
      </c>
      <c r="D58" s="90" t="s">
        <v>315</v>
      </c>
      <c r="E58" s="110" t="s">
        <v>66</v>
      </c>
      <c r="F58" s="89"/>
      <c r="G58" s="99">
        <f>VLOOKUP(E58,'Bonos BV LPF 03-18'!$B$6:$D$110,3,0)</f>
        <v>18490000</v>
      </c>
      <c r="H58" s="100"/>
      <c r="I58" s="99">
        <f>VLOOKUP(E58,'Bonos BV LPF 03-18'!$B$6:$F$110,5,0)</f>
        <v>1000000</v>
      </c>
      <c r="J58" s="101"/>
      <c r="K58" s="133">
        <f>VLOOKUP(E58,'Bonos BV LPF 03-18'!$B$7:$J$110,9,0)</f>
        <v>15982879.816199997</v>
      </c>
      <c r="L58" s="134">
        <f>VLOOKUP(E58,'Bonos BV LPF 03-18'!$B$7:$K$110,10,0)</f>
        <v>0.05</v>
      </c>
    </row>
    <row r="59" spans="1:12">
      <c r="B59" s="123" t="s">
        <v>313</v>
      </c>
      <c r="C59" s="123" t="s">
        <v>316</v>
      </c>
      <c r="D59" s="90" t="s">
        <v>317</v>
      </c>
      <c r="E59" s="110" t="s">
        <v>66</v>
      </c>
      <c r="F59" s="89"/>
      <c r="G59" s="99">
        <f>VLOOKUP(E59,'Bonos BV LPF 03-18'!$B$6:$D$110,3,0)</f>
        <v>18490000</v>
      </c>
      <c r="H59" s="100"/>
      <c r="I59" s="99">
        <f>VLOOKUP(E59,'Bonos BV LPF 03-18'!$B$6:$F$110,5,0)</f>
        <v>1000000</v>
      </c>
      <c r="J59" s="101"/>
      <c r="K59" s="133">
        <f>VLOOKUP(E59,'Bonos BV LPF 03-18'!$B$7:$J$110,9,0)</f>
        <v>15982879.816199997</v>
      </c>
      <c r="L59" s="134">
        <f>VLOOKUP(E59,'Bonos BV LPF 03-18'!$B$7:$K$110,10,0)</f>
        <v>0.05</v>
      </c>
    </row>
    <row r="60" spans="1:12">
      <c r="B60" s="123" t="s">
        <v>313</v>
      </c>
      <c r="C60" s="123" t="s">
        <v>318</v>
      </c>
      <c r="D60" s="90" t="s">
        <v>212</v>
      </c>
      <c r="E60" s="110" t="s">
        <v>66</v>
      </c>
      <c r="F60" s="89"/>
      <c r="G60" s="99">
        <f>VLOOKUP(E60,'Bonos BV LPF 03-18'!$B$6:$D$110,3,0)</f>
        <v>18490000</v>
      </c>
      <c r="H60" s="100"/>
      <c r="I60" s="99">
        <f>VLOOKUP(E60,'Bonos BV LPF 03-18'!$B$6:$F$110,5,0)</f>
        <v>1000000</v>
      </c>
      <c r="J60" s="101"/>
      <c r="K60" s="133">
        <f>VLOOKUP(E60,'Bonos BV LPF 03-18'!$B$7:$J$110,9,0)</f>
        <v>15982879.816199997</v>
      </c>
      <c r="L60" s="134">
        <f>VLOOKUP(E60,'Bonos BV LPF 03-18'!$B$7:$K$110,10,0)</f>
        <v>0.05</v>
      </c>
    </row>
    <row r="61" spans="1:12">
      <c r="B61" s="123" t="s">
        <v>235</v>
      </c>
      <c r="C61" s="123" t="s">
        <v>236</v>
      </c>
      <c r="D61" s="90" t="s">
        <v>280</v>
      </c>
      <c r="E61" s="110" t="s">
        <v>219</v>
      </c>
      <c r="G61" s="99">
        <f>VLOOKUP(E61,'Bonos BV LPF 03-18'!$B$6:$D$110,3,0)</f>
        <v>16790000</v>
      </c>
      <c r="H61" s="100"/>
      <c r="I61" s="99">
        <f>VLOOKUP(E61,'Bonos BV LPF 03-18'!$B$6:$F$110,5,0)</f>
        <v>1000000</v>
      </c>
      <c r="J61" s="101"/>
      <c r="K61" s="133">
        <f>VLOOKUP(E61,'Bonos BV LPF 03-18'!$B$7:$J$110,9,0)</f>
        <v>14867780.153600002</v>
      </c>
      <c r="L61" s="134">
        <f>VLOOKUP(E61,'Bonos BV LPF 03-18'!$B$7:$K$110,10,0)</f>
        <v>0.05</v>
      </c>
    </row>
    <row r="62" spans="1:12">
      <c r="B62" s="123" t="s">
        <v>237</v>
      </c>
      <c r="C62" s="123" t="s">
        <v>238</v>
      </c>
      <c r="D62" s="90" t="s">
        <v>281</v>
      </c>
      <c r="E62" s="110" t="s">
        <v>217</v>
      </c>
      <c r="G62" s="99">
        <f>VLOOKUP(E62,'Bonos BV LPF 03-18'!$B$6:$D$110,3,0)</f>
        <v>13790000</v>
      </c>
      <c r="H62" s="100"/>
      <c r="I62" s="99">
        <f>VLOOKUP(E62,'Bonos BV LPF 03-18'!$B$6:$F$110,5,0)</f>
        <v>1000000</v>
      </c>
      <c r="J62" s="101"/>
      <c r="K62" s="133">
        <f>VLOOKUP(E62,'Bonos BV LPF 03-18'!$B$7:$J$110,9,0)</f>
        <v>12260800</v>
      </c>
      <c r="L62" s="134">
        <f>VLOOKUP(E62,'Bonos BV LPF 03-18'!$B$7:$K$110,10,0)</f>
        <v>0.04</v>
      </c>
    </row>
    <row r="63" spans="1:12">
      <c r="B63" s="123" t="s">
        <v>239</v>
      </c>
      <c r="C63" s="123" t="s">
        <v>240</v>
      </c>
      <c r="D63" s="90" t="s">
        <v>282</v>
      </c>
      <c r="E63" s="110" t="s">
        <v>218</v>
      </c>
      <c r="G63" s="99">
        <f>VLOOKUP(E63,'Bonos BV LPF 03-18'!$B$6:$D$110,3,0)</f>
        <v>14790000</v>
      </c>
      <c r="H63" s="100"/>
      <c r="I63" s="99">
        <f>VLOOKUP(E63,'Bonos BV LPF 03-18'!$B$6:$F$110,5,0)</f>
        <v>1000000</v>
      </c>
      <c r="J63" s="101"/>
      <c r="K63" s="133">
        <f>VLOOKUP(E63,'Bonos BV LPF 03-18'!$B$7:$J$110,9,0)</f>
        <v>13230800</v>
      </c>
      <c r="L63" s="134">
        <f>VLOOKUP(E63,'Bonos BV LPF 03-18'!$B$7:$K$110,10,0)</f>
        <v>0.04</v>
      </c>
    </row>
    <row r="64" spans="1:12">
      <c r="B64" s="123" t="s">
        <v>230</v>
      </c>
      <c r="C64" s="123" t="s">
        <v>233</v>
      </c>
      <c r="D64" s="90" t="s">
        <v>234</v>
      </c>
      <c r="E64" s="110" t="s">
        <v>223</v>
      </c>
      <c r="G64" s="99">
        <f>VLOOKUP(E64,'Bonos BV LPF 03-18'!$B$6:$D$110,3,0)</f>
        <v>25990000</v>
      </c>
      <c r="H64" s="100"/>
      <c r="I64" s="99">
        <f>VLOOKUP(E64,'Bonos BV LPF 03-18'!$B$6:$F$110,5,0)</f>
        <v>600000</v>
      </c>
      <c r="J64" s="101"/>
      <c r="K64" s="133">
        <f>VLOOKUP(E64,'Bonos BV LPF 03-18'!$B$7:$J$110,9,0)</f>
        <v>22851000</v>
      </c>
      <c r="L64" s="134">
        <f>VLOOKUP(E64,'Bonos BV LPF 03-18'!$B$7:$K$110,10,0)</f>
        <v>0.05</v>
      </c>
    </row>
    <row r="65" spans="2:12">
      <c r="B65" s="123" t="s">
        <v>230</v>
      </c>
      <c r="C65" s="123" t="s">
        <v>231</v>
      </c>
      <c r="D65" s="90" t="s">
        <v>232</v>
      </c>
      <c r="E65" s="110" t="s">
        <v>221</v>
      </c>
      <c r="G65" s="99">
        <f>VLOOKUP(E65,'Bonos BV LPF 03-18'!$B$6:$D$110,3,0)</f>
        <v>20790000</v>
      </c>
      <c r="H65" s="100"/>
      <c r="I65" s="99">
        <f>VLOOKUP(E65,'Bonos BV LPF 03-18'!$B$6:$F$110,5,0)</f>
        <v>400000</v>
      </c>
      <c r="J65" s="101"/>
      <c r="K65" s="133">
        <f>VLOOKUP(E65,'Bonos BV LPF 03-18'!$B$7:$J$110,9,0)</f>
        <v>18665924.418899998</v>
      </c>
      <c r="L65" s="134">
        <f>VLOOKUP(E65,'Bonos BV LPF 03-18'!$B$7:$K$110,10,0)</f>
        <v>0.05</v>
      </c>
    </row>
    <row r="66" spans="2:12">
      <c r="B66" s="123" t="s">
        <v>213</v>
      </c>
      <c r="C66" s="123" t="s">
        <v>214</v>
      </c>
      <c r="D66" s="90" t="s">
        <v>211</v>
      </c>
      <c r="E66" s="110" t="s">
        <v>308</v>
      </c>
      <c r="G66" s="99">
        <f>VLOOKUP(E66,'Bonos BV LPF 03-18'!$B$6:$D$110,3,0)</f>
        <v>24502100</v>
      </c>
      <c r="H66" s="100"/>
      <c r="I66" s="99">
        <f>VLOOKUP(E66,'Bonos BV LPF 03-18'!$B$6:$F$110,5,0)</f>
        <v>0</v>
      </c>
      <c r="J66" s="101"/>
      <c r="K66" s="133">
        <f>VLOOKUP(E66,'Bonos BV LPF 03-18'!$B$7:$J$110,9,0)</f>
        <v>22051890</v>
      </c>
      <c r="L66" s="134">
        <f>VLOOKUP(E66,'Bonos BV LPF 03-18'!$B$7:$K$110,10,0)</f>
        <v>0.05</v>
      </c>
    </row>
    <row r="67" spans="2:12">
      <c r="B67" s="123" t="s">
        <v>87</v>
      </c>
      <c r="C67" s="123" t="s">
        <v>88</v>
      </c>
      <c r="D67" s="90" t="s">
        <v>190</v>
      </c>
      <c r="E67" s="110" t="s">
        <v>189</v>
      </c>
      <c r="G67" s="99">
        <f>VLOOKUP(E67,'Bonos BV LPF 03-18'!$B$6:$D$110,3,0)</f>
        <v>11490000</v>
      </c>
      <c r="H67" s="100"/>
      <c r="I67" s="99">
        <f>VLOOKUP(E67,'Bonos BV LPF 03-18'!$B$6:$F$110,5,0)</f>
        <v>300000</v>
      </c>
      <c r="J67" s="101"/>
      <c r="K67" s="133">
        <f>VLOOKUP(E67,'Bonos BV LPF 03-18'!$B$7:$J$110,9,0)</f>
        <v>10071000</v>
      </c>
      <c r="L67" s="134">
        <f>VLOOKUP(E67,'Bonos BV LPF 03-18'!$B$7:$K$110,10,0)</f>
        <v>0.05</v>
      </c>
    </row>
    <row r="68" spans="2:12">
      <c r="B68" s="123" t="s">
        <v>83</v>
      </c>
      <c r="C68" s="123" t="s">
        <v>86</v>
      </c>
      <c r="D68" s="90" t="s">
        <v>191</v>
      </c>
      <c r="E68" s="110" t="s">
        <v>48</v>
      </c>
      <c r="G68" s="99">
        <f>VLOOKUP(E68,'Bonos BV LPF 03-18'!$B$6:$D$110,3,0)</f>
        <v>10290000</v>
      </c>
      <c r="H68" s="100"/>
      <c r="I68" s="99">
        <f>VLOOKUP(E68,'Bonos BV LPF 03-18'!$B$6:$F$110,5,0)</f>
        <v>900000</v>
      </c>
      <c r="J68" s="101"/>
      <c r="K68" s="133">
        <f>VLOOKUP(E68,'Bonos BV LPF 03-18'!$B$7:$J$110,9,0)</f>
        <v>8781055.5558000021</v>
      </c>
      <c r="L68" s="134">
        <f>VLOOKUP(E68,'Bonos BV LPF 03-18'!$B$7:$K$110,10,0)</f>
        <v>0.05</v>
      </c>
    </row>
    <row r="69" spans="2:12">
      <c r="B69" s="123" t="s">
        <v>83</v>
      </c>
      <c r="C69" s="123" t="s">
        <v>84</v>
      </c>
      <c r="D69" s="90" t="s">
        <v>187</v>
      </c>
      <c r="E69" s="110" t="s">
        <v>46</v>
      </c>
      <c r="G69" s="99">
        <f>VLOOKUP(E69,'Bonos BV LPF 03-18'!$B$6:$D$110,3,0)</f>
        <v>9390000</v>
      </c>
      <c r="H69" s="100"/>
      <c r="I69" s="99">
        <f>VLOOKUP(E69,'Bonos BV LPF 03-18'!$B$6:$F$110,5,0)</f>
        <v>1400000</v>
      </c>
      <c r="J69" s="101"/>
      <c r="K69" s="133">
        <f>VLOOKUP(E69,'Bonos BV LPF 03-18'!$B$7:$J$110,9,0)</f>
        <v>7750300</v>
      </c>
      <c r="L69" s="134">
        <f>VLOOKUP(E69,'Bonos BV LPF 03-18'!$B$7:$K$110,10,0)</f>
        <v>0.04</v>
      </c>
    </row>
    <row r="70" spans="2:12">
      <c r="B70" s="123" t="s">
        <v>83</v>
      </c>
      <c r="C70" s="123" t="s">
        <v>85</v>
      </c>
      <c r="D70" s="90" t="s">
        <v>188</v>
      </c>
      <c r="E70" s="110" t="s">
        <v>47</v>
      </c>
      <c r="G70" s="99">
        <f>VLOOKUP(E70,'Bonos BV LPF 03-18'!$B$6:$D$110,3,0)</f>
        <v>9990000</v>
      </c>
      <c r="H70" s="100"/>
      <c r="I70" s="99">
        <f>VLOOKUP(E70,'Bonos BV LPF 03-18'!$B$6:$F$110,5,0)</f>
        <v>1250000</v>
      </c>
      <c r="J70" s="101"/>
      <c r="K70" s="133">
        <f>VLOOKUP(E70,'Bonos BV LPF 03-18'!$B$7:$J$110,9,0)</f>
        <v>8309511.3441999992</v>
      </c>
      <c r="L70" s="134">
        <f>VLOOKUP(E70,'Bonos BV LPF 03-18'!$B$7:$K$110,10,0)</f>
        <v>0.05</v>
      </c>
    </row>
    <row r="71" spans="2:12">
      <c r="B71" s="123" t="s">
        <v>75</v>
      </c>
      <c r="C71" s="123" t="s">
        <v>76</v>
      </c>
      <c r="D71" s="90" t="s">
        <v>192</v>
      </c>
      <c r="E71" s="110" t="s">
        <v>49</v>
      </c>
      <c r="G71" s="99">
        <f>VLOOKUP(E71,'Bonos BV LPF 03-18'!$B$6:$D$110,3,0)</f>
        <v>10790000</v>
      </c>
      <c r="H71" s="100"/>
      <c r="I71" s="99">
        <f>VLOOKUP(E71,'Bonos BV LPF 03-18'!$B$6:$F$110,5,0)</f>
        <v>800000</v>
      </c>
      <c r="J71" s="101"/>
      <c r="K71" s="133">
        <f>VLOOKUP(E71,'Bonos BV LPF 03-18'!$B$7:$J$110,9,0)</f>
        <v>9154220.0398000013</v>
      </c>
      <c r="L71" s="134">
        <f>VLOOKUP(E71,'Bonos BV LPF 03-18'!$B$7:$K$110,10,0)</f>
        <v>0.05</v>
      </c>
    </row>
    <row r="72" spans="2:12">
      <c r="B72" s="123" t="s">
        <v>82</v>
      </c>
      <c r="C72" s="123" t="s">
        <v>81</v>
      </c>
      <c r="D72" s="90" t="s">
        <v>185</v>
      </c>
      <c r="E72" s="110" t="s">
        <v>44</v>
      </c>
      <c r="G72" s="99">
        <f>VLOOKUP(E72,'Bonos BV LPF 03-18'!$B$6:$D$110,3,0)</f>
        <v>10690000</v>
      </c>
      <c r="H72" s="100"/>
      <c r="I72" s="99">
        <f>VLOOKUP(E72,'Bonos BV LPF 03-18'!$B$6:$F$110,5,0)</f>
        <v>300000</v>
      </c>
      <c r="J72" s="101"/>
      <c r="K72" s="133">
        <f>VLOOKUP(E72,'Bonos BV LPF 03-18'!$B$7:$J$110,9,0)</f>
        <v>9216000</v>
      </c>
      <c r="L72" s="134">
        <f>VLOOKUP(E72,'Bonos BV LPF 03-18'!$B$7:$K$110,10,0)</f>
        <v>0.05</v>
      </c>
    </row>
    <row r="73" spans="2:12">
      <c r="B73" s="123" t="s">
        <v>80</v>
      </c>
      <c r="C73" s="123" t="s">
        <v>81</v>
      </c>
      <c r="D73" s="90" t="s">
        <v>186</v>
      </c>
      <c r="E73" s="110" t="s">
        <v>45</v>
      </c>
      <c r="G73" s="99">
        <f>VLOOKUP(E73,'Bonos BV LPF 03-18'!$B$6:$D$110,3,0)</f>
        <v>10790000</v>
      </c>
      <c r="H73" s="100"/>
      <c r="I73" s="99">
        <f>VLOOKUP(E73,'Bonos BV LPF 03-18'!$B$6:$F$110,5,0)</f>
        <v>210000</v>
      </c>
      <c r="J73" s="101"/>
      <c r="K73" s="133">
        <f>VLOOKUP(E73,'Bonos BV LPF 03-18'!$B$7:$J$110,9,0)</f>
        <v>9645270.5767000001</v>
      </c>
      <c r="L73" s="134">
        <f>VLOOKUP(E73,'Bonos BV LPF 03-18'!$B$7:$K$110,10,0)</f>
        <v>0.05</v>
      </c>
    </row>
    <row r="74" spans="2:12">
      <c r="B74" s="123" t="s">
        <v>77</v>
      </c>
      <c r="C74" s="123" t="s">
        <v>78</v>
      </c>
      <c r="D74" s="90" t="s">
        <v>183</v>
      </c>
      <c r="E74" s="110" t="s">
        <v>42</v>
      </c>
      <c r="G74" s="99">
        <f>VLOOKUP(E74,'Bonos BV LPF 03-18'!$B$6:$D$110,3,0)</f>
        <v>9390000</v>
      </c>
      <c r="H74" s="100"/>
      <c r="I74" s="99">
        <f>VLOOKUP(E74,'Bonos BV LPF 03-18'!$B$6:$F$110,5,0)</f>
        <v>1300000</v>
      </c>
      <c r="J74" s="101"/>
      <c r="K74" s="133">
        <f>VLOOKUP(E74,'Bonos BV LPF 03-18'!$B$7:$J$110,9,0)</f>
        <v>7701800</v>
      </c>
      <c r="L74" s="134">
        <f>VLOOKUP(E74,'Bonos BV LPF 03-18'!$B$7:$K$110,10,0)</f>
        <v>0.04</v>
      </c>
    </row>
    <row r="75" spans="2:12">
      <c r="B75" s="123" t="s">
        <v>77</v>
      </c>
      <c r="C75" s="123" t="s">
        <v>79</v>
      </c>
      <c r="D75" s="90" t="s">
        <v>184</v>
      </c>
      <c r="E75" s="110" t="s">
        <v>43</v>
      </c>
      <c r="G75" s="99">
        <f>VLOOKUP(E75,'Bonos BV LPF 03-18'!$B$6:$D$110,3,0)</f>
        <v>10190000</v>
      </c>
      <c r="H75" s="100"/>
      <c r="I75" s="99">
        <f>VLOOKUP(E75,'Bonos BV LPF 03-18'!$B$6:$F$110,5,0)</f>
        <v>1000000</v>
      </c>
      <c r="J75" s="101"/>
      <c r="K75" s="133">
        <f>VLOOKUP(E75,'Bonos BV LPF 03-18'!$B$7:$J$110,9,0)</f>
        <v>8661473.3006999996</v>
      </c>
      <c r="L75" s="134">
        <f>VLOOKUP(E75,'Bonos BV LPF 03-18'!$B$7:$K$110,10,0)</f>
        <v>0.05</v>
      </c>
    </row>
  </sheetData>
  <autoFilter ref="B8:L75"/>
  <sortState ref="B9:E114">
    <sortCondition ref="D9:D114"/>
  </sortState>
  <mergeCells count="1">
    <mergeCell ref="E4:I4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LPF 03-18</vt:lpstr>
      <vt:lpstr>Bonos BV LPF 03-18</vt:lpstr>
      <vt:lpstr>LP 03-18 con Códigos</vt:lpstr>
      <vt:lpstr>'Bonos BV LPF 03-18'!Área_de_impresión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Huneeus, Jorge</dc:creator>
  <cp:lastModifiedBy>ALBERTO</cp:lastModifiedBy>
  <cp:lastPrinted>2018-04-17T17:17:06Z</cp:lastPrinted>
  <dcterms:created xsi:type="dcterms:W3CDTF">2017-05-25T14:33:35Z</dcterms:created>
  <dcterms:modified xsi:type="dcterms:W3CDTF">2018-06-06T20:43:28Z</dcterms:modified>
</cp:coreProperties>
</file>