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alucema\Desktop\Lista de Precios\"/>
    </mc:Choice>
  </mc:AlternateContent>
  <xr:revisionPtr revIDLastSave="0" documentId="13_ncr:1_{70F7662B-144E-4D80-A752-A89FD349ADFB}" xr6:coauthVersionLast="44" xr6:coauthVersionMax="44" xr10:uidLastSave="{00000000-0000-0000-0000-000000000000}"/>
  <bookViews>
    <workbookView xWindow="2145" yWindow="-16320" windowWidth="29040" windowHeight="15840" activeTab="1" xr2:uid="{00000000-000D-0000-FFFF-FFFF00000000}"/>
  </bookViews>
  <sheets>
    <sheet name="LPF 03-2020" sheetId="1" r:id="rId1"/>
    <sheet name="Bonos BV LPF 03-2020" sheetId="2" r:id="rId2"/>
    <sheet name="LP 03-2020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03-2020 con Códigos'!$B$8:$H$108</definedName>
    <definedName name="_xlnm._FilterDatabase" localSheetId="0" hidden="1">'LPF 03-2020'!$B$6:$X$6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03-2020'!$A$1:$I$8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5" l="1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80" i="5"/>
  <c r="D81" i="5"/>
  <c r="D82" i="5"/>
  <c r="D83" i="5"/>
  <c r="D84" i="5"/>
  <c r="H85" i="5" l="1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5" i="2"/>
  <c r="H104" i="2"/>
  <c r="H100" i="2"/>
  <c r="H96" i="2"/>
  <c r="H93" i="2"/>
  <c r="H90" i="2"/>
  <c r="H89" i="2"/>
  <c r="H87" i="2"/>
  <c r="H86" i="2"/>
  <c r="H85" i="2"/>
  <c r="H84" i="2"/>
  <c r="H83" i="2"/>
  <c r="H82" i="2"/>
  <c r="H78" i="2"/>
  <c r="H76" i="2"/>
  <c r="H74" i="2"/>
  <c r="H72" i="2"/>
  <c r="H71" i="2"/>
  <c r="H69" i="2"/>
  <c r="H68" i="2"/>
  <c r="H65" i="2"/>
  <c r="H61" i="2"/>
  <c r="H59" i="2"/>
  <c r="H55" i="2"/>
  <c r="H51" i="2"/>
  <c r="H43" i="2"/>
  <c r="H39" i="2"/>
  <c r="H38" i="2"/>
  <c r="H36" i="2"/>
  <c r="H32" i="2"/>
  <c r="H28" i="2"/>
  <c r="J28" i="2" s="1"/>
  <c r="X29" i="1" s="1"/>
  <c r="H21" i="2"/>
  <c r="H17" i="2"/>
  <c r="H16" i="2"/>
  <c r="H13" i="2"/>
  <c r="H12" i="2"/>
  <c r="H11" i="2"/>
  <c r="H8" i="2"/>
  <c r="H47" i="2" l="1"/>
  <c r="H42" i="2"/>
  <c r="H46" i="2"/>
  <c r="H50" i="2"/>
  <c r="H54" i="2"/>
  <c r="H56" i="2"/>
  <c r="H60" i="2"/>
  <c r="H64" i="2"/>
  <c r="H73" i="2"/>
  <c r="H75" i="2"/>
  <c r="H18" i="2"/>
  <c r="H24" i="2"/>
  <c r="H27" i="2"/>
  <c r="J27" i="2" s="1"/>
  <c r="X28" i="1" s="1"/>
  <c r="H31" i="2"/>
  <c r="H33" i="2"/>
  <c r="H37" i="2"/>
  <c r="H70" i="2"/>
  <c r="H77" i="2"/>
  <c r="H79" i="2"/>
  <c r="H88" i="2"/>
  <c r="H97" i="2"/>
  <c r="H101" i="2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J104" i="2" l="1"/>
  <c r="X105" i="1" s="1"/>
  <c r="J11" i="2"/>
  <c r="X12" i="1" s="1"/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J105" i="2"/>
  <c r="X106" i="1" s="1"/>
  <c r="J101" i="2"/>
  <c r="X102" i="1" s="1"/>
  <c r="J100" i="2"/>
  <c r="X101" i="1" s="1"/>
  <c r="J97" i="2"/>
  <c r="X98" i="1" s="1"/>
  <c r="J96" i="2"/>
  <c r="X97" i="1" s="1"/>
  <c r="J93" i="2"/>
  <c r="X94" i="1" s="1"/>
  <c r="J90" i="2"/>
  <c r="X91" i="1" s="1"/>
  <c r="J89" i="2"/>
  <c r="X90" i="1" s="1"/>
  <c r="J88" i="2"/>
  <c r="X89" i="1" s="1"/>
  <c r="J87" i="2"/>
  <c r="X88" i="1" s="1"/>
  <c r="J86" i="2"/>
  <c r="J85" i="2"/>
  <c r="X86" i="1" s="1"/>
  <c r="J84" i="2"/>
  <c r="X85" i="1" s="1"/>
  <c r="J83" i="2"/>
  <c r="X84" i="1" s="1"/>
  <c r="J82" i="2"/>
  <c r="X83" i="1" s="1"/>
  <c r="J79" i="2"/>
  <c r="X80" i="1" s="1"/>
  <c r="J78" i="2"/>
  <c r="X79" i="1" s="1"/>
  <c r="J77" i="2"/>
  <c r="X78" i="1" s="1"/>
  <c r="J76" i="2"/>
  <c r="X77" i="1" s="1"/>
  <c r="J75" i="2"/>
  <c r="X76" i="1" s="1"/>
  <c r="J74" i="2"/>
  <c r="X75" i="1" s="1"/>
  <c r="J73" i="2"/>
  <c r="X74" i="1" s="1"/>
  <c r="J72" i="2"/>
  <c r="X73" i="1" s="1"/>
  <c r="J71" i="2"/>
  <c r="X72" i="1" s="1"/>
  <c r="J70" i="2"/>
  <c r="X71" i="1" s="1"/>
  <c r="J69" i="2"/>
  <c r="X70" i="1" s="1"/>
  <c r="J68" i="2"/>
  <c r="X69" i="1" s="1"/>
  <c r="J65" i="2"/>
  <c r="X66" i="1" s="1"/>
  <c r="J64" i="2"/>
  <c r="X65" i="1" s="1"/>
  <c r="J61" i="2"/>
  <c r="X62" i="1" s="1"/>
  <c r="J60" i="2"/>
  <c r="X61" i="1" s="1"/>
  <c r="J59" i="2"/>
  <c r="X60" i="1" s="1"/>
  <c r="J56" i="2"/>
  <c r="X57" i="1" s="1"/>
  <c r="J55" i="2"/>
  <c r="X56" i="1" s="1"/>
  <c r="J54" i="2"/>
  <c r="X55" i="1" s="1"/>
  <c r="J51" i="2"/>
  <c r="J50" i="2"/>
  <c r="X51" i="1" s="1"/>
  <c r="J47" i="2"/>
  <c r="X48" i="1" s="1"/>
  <c r="J46" i="2"/>
  <c r="X47" i="1" s="1"/>
  <c r="J43" i="2"/>
  <c r="X44" i="1" s="1"/>
  <c r="J42" i="2"/>
  <c r="X43" i="1" s="1"/>
  <c r="J39" i="2"/>
  <c r="X40" i="1" s="1"/>
  <c r="J38" i="2"/>
  <c r="X39" i="1" s="1"/>
  <c r="J37" i="2"/>
  <c r="X38" i="1" s="1"/>
  <c r="J36" i="2"/>
  <c r="X37" i="1" s="1"/>
  <c r="J33" i="2"/>
  <c r="X34" i="1" s="1"/>
  <c r="J32" i="2"/>
  <c r="X33" i="1" s="1"/>
  <c r="J31" i="2"/>
  <c r="X32" i="1" s="1"/>
  <c r="J24" i="2"/>
  <c r="X25" i="1" s="1"/>
  <c r="J21" i="2"/>
  <c r="X22" i="1" s="1"/>
  <c r="J18" i="2"/>
  <c r="X19" i="1" s="1"/>
  <c r="J17" i="2"/>
  <c r="X18" i="1" s="1"/>
  <c r="J16" i="2"/>
  <c r="X17" i="1" s="1"/>
  <c r="J13" i="2"/>
  <c r="X14" i="1" s="1"/>
  <c r="J12" i="2"/>
  <c r="X13" i="1" s="1"/>
  <c r="J8" i="2"/>
  <c r="X9" i="1" s="1"/>
  <c r="G71" i="5" l="1"/>
  <c r="X87" i="1"/>
  <c r="G19" i="5"/>
  <c r="X52" i="1"/>
  <c r="G10" i="5"/>
  <c r="G76" i="5"/>
  <c r="G100" i="5"/>
  <c r="G101" i="5"/>
  <c r="G85" i="5"/>
  <c r="G87" i="5"/>
  <c r="G86" i="5"/>
  <c r="G77" i="5"/>
  <c r="G102" i="5"/>
  <c r="G91" i="5"/>
  <c r="G90" i="5"/>
  <c r="G92" i="5"/>
  <c r="G107" i="5"/>
  <c r="G106" i="5"/>
  <c r="G96" i="5"/>
  <c r="G98" i="5"/>
  <c r="G95" i="5"/>
  <c r="G97" i="5"/>
  <c r="G105" i="5"/>
  <c r="G104" i="5"/>
  <c r="G73" i="5"/>
  <c r="G99" i="5"/>
  <c r="G78" i="5"/>
  <c r="G103" i="5"/>
  <c r="G108" i="5"/>
  <c r="G89" i="5"/>
  <c r="G88" i="5"/>
  <c r="G93" i="5"/>
  <c r="G94" i="5"/>
  <c r="G84" i="5"/>
  <c r="G83" i="5"/>
  <c r="G81" i="5"/>
  <c r="G82" i="5"/>
  <c r="G14" i="5"/>
  <c r="G74" i="5"/>
  <c r="G75" i="5"/>
  <c r="G38" i="5"/>
  <c r="G49" i="5"/>
  <c r="G80" i="5"/>
  <c r="G79" i="5"/>
  <c r="G35" i="5"/>
  <c r="G72" i="5"/>
  <c r="G56" i="5"/>
  <c r="G57" i="5"/>
  <c r="G13" i="5"/>
  <c r="G55" i="5"/>
  <c r="G26" i="5"/>
  <c r="G27" i="5"/>
  <c r="G28" i="5"/>
  <c r="G58" i="5"/>
  <c r="G42" i="5"/>
  <c r="G43" i="5"/>
  <c r="G15" i="5"/>
  <c r="G33" i="5"/>
  <c r="G32" i="5"/>
  <c r="G62" i="5"/>
  <c r="G63" i="5"/>
  <c r="G16" i="5"/>
  <c r="G54" i="5"/>
  <c r="G11" i="5"/>
  <c r="G64" i="5"/>
  <c r="G51" i="5"/>
  <c r="G50" i="5"/>
  <c r="G46" i="5"/>
  <c r="G47" i="5"/>
  <c r="G18" i="5"/>
  <c r="G17" i="5"/>
  <c r="G29" i="5"/>
  <c r="G30" i="5"/>
  <c r="G21" i="5"/>
  <c r="G20" i="5"/>
  <c r="G34" i="5"/>
  <c r="G61" i="5"/>
  <c r="G60" i="5"/>
  <c r="G65" i="5"/>
  <c r="G25" i="5"/>
  <c r="G24" i="5"/>
  <c r="G48" i="5"/>
  <c r="G40" i="5"/>
  <c r="G39" i="5"/>
  <c r="G52" i="5"/>
  <c r="G53" i="5"/>
  <c r="G45" i="5"/>
  <c r="G44" i="5"/>
  <c r="G66" i="5"/>
  <c r="G67" i="5"/>
  <c r="G37" i="5"/>
  <c r="G36" i="5"/>
  <c r="G9" i="5"/>
  <c r="G41" i="5"/>
  <c r="G69" i="5"/>
  <c r="G68" i="5"/>
  <c r="G59" i="5"/>
  <c r="G70" i="5"/>
  <c r="G12" i="5"/>
  <c r="G31" i="5"/>
  <c r="G22" i="5"/>
  <c r="G23" i="5"/>
  <c r="E3" i="5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  <author>Alucema Hidalgo, Maria</author>
  </authors>
  <commentList>
    <comment ref="C10" authorId="0" shapeId="0" xr:uid="{32DDF784-C30F-4FF7-9B36-DB225CE1CA06}">
      <text>
        <r>
          <rPr>
            <sz val="12"/>
            <color indexed="81"/>
            <rFont val="Tahoma"/>
            <family val="2"/>
          </rPr>
          <t>Versión con mando al volante</t>
        </r>
      </text>
    </comment>
    <comment ref="C24" authorId="0" shapeId="0" xr:uid="{772B77BB-24E3-4E71-BB75-274E73D30D2F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EA4CD82B-5455-48B1-967E-1A5DC5650AED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1AE2ABC9-2FBA-46B9-A017-F287C217E0EA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406D99DB-687C-416E-B3C3-BE802378EA18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1" shapeId="0" xr:uid="{D5FF02BD-E7E0-4452-9C31-6B2190E8DB18}">
      <text>
        <r>
          <rPr>
            <b/>
            <sz val="9"/>
            <color indexed="81"/>
            <rFont val="Tahoma"/>
            <family val="2"/>
          </rPr>
          <t>Interior
TKB = Café
RUG = Rojo
UMB= Azul</t>
        </r>
      </text>
    </comment>
    <comment ref="C29" authorId="1" shapeId="0" xr:uid="{BB06C04F-09BC-4482-AEE7-26B45619989A}">
      <text>
        <r>
          <rPr>
            <b/>
            <sz val="9"/>
            <color indexed="81"/>
            <rFont val="Tahoma"/>
            <family val="2"/>
          </rPr>
          <t>Interior
TKB = Café
RUG = Rojo
UMB= Azul</t>
        </r>
      </text>
    </comment>
    <comment ref="C82" authorId="0" shapeId="0" xr:uid="{3449C252-6680-44DE-9568-E625565CA2BC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C84" authorId="0" shapeId="0" xr:uid="{8EFF5621-72E1-4172-9E47-5AAFFD428DA8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C94" authorId="0" shapeId="0" xr:uid="{9F962962-FE71-4956-99E0-F61AD719DFDA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</commentList>
</comments>
</file>

<file path=xl/sharedStrings.xml><?xml version="1.0" encoding="utf-8"?>
<sst xmlns="http://schemas.openxmlformats.org/spreadsheetml/2006/main" count="1443" uniqueCount="359">
  <si>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</si>
  <si>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</si>
  <si>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</si>
  <si>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</si>
  <si>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</si>
  <si>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</si>
  <si>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</si>
  <si>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</si>
  <si>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</si>
  <si>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</si>
  <si>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</si>
  <si>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</si>
  <si>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</si>
  <si>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</si>
  <si>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</si>
  <si>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</si>
  <si>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</si>
  <si>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Espejos Eléctricos (E) / Abatibles (A)</t>
  </si>
  <si>
    <t>Sensor / Cámara de retroceso</t>
  </si>
  <si>
    <t>Barras de techo</t>
  </si>
  <si>
    <t>Techo Corredizo o Panorámico</t>
  </si>
  <si>
    <t>Capacidad</t>
  </si>
  <si>
    <t>GRAND i10 Hatchback PE</t>
  </si>
  <si>
    <t>SUV</t>
  </si>
  <si>
    <t>Modelo</t>
  </si>
  <si>
    <t>Bono Importador</t>
  </si>
  <si>
    <t>GRAND I-10 BA 5DR 1.2 AT GLS 2AB ABS AC PE</t>
  </si>
  <si>
    <t>IONIQ</t>
  </si>
  <si>
    <t>x</t>
  </si>
  <si>
    <t>Cod Artículo</t>
  </si>
  <si>
    <t>Cod Config</t>
  </si>
  <si>
    <t>xx</t>
  </si>
  <si>
    <t>B4S6K361B</t>
  </si>
  <si>
    <t>GG457</t>
  </si>
  <si>
    <t>D3W52EC57</t>
  </si>
  <si>
    <t>HB</t>
  </si>
  <si>
    <t>Si</t>
  </si>
  <si>
    <t>7"</t>
  </si>
  <si>
    <t>Cámara</t>
  </si>
  <si>
    <t>M</t>
  </si>
  <si>
    <t>E</t>
  </si>
  <si>
    <t>4AT</t>
  </si>
  <si>
    <t>SD</t>
  </si>
  <si>
    <t>6MT</t>
  </si>
  <si>
    <t>5"</t>
  </si>
  <si>
    <t>Ambos</t>
  </si>
  <si>
    <t>A</t>
  </si>
  <si>
    <t>6MT 4x2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</si>
  <si>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</si>
  <si>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</si>
  <si>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</si>
  <si>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</si>
  <si>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</si>
  <si>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</si>
  <si>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>8AT 4x2</t>
  </si>
  <si>
    <t>MINIBUS H-1 Facelift</t>
  </si>
  <si>
    <t>DDARB</t>
  </si>
  <si>
    <t>DDARC</t>
  </si>
  <si>
    <t>DDAX0</t>
  </si>
  <si>
    <t>TUCSON TL 2.0 CRDI E6 AT PLUS FL</t>
  </si>
  <si>
    <t>TUCSON TL 2.0 CRDI E6 AT VALUE FL</t>
  </si>
  <si>
    <t>D3W52EC5J</t>
  </si>
  <si>
    <t>TUCSON TL FL</t>
  </si>
  <si>
    <t>MB</t>
  </si>
  <si>
    <t>6,2"</t>
  </si>
  <si>
    <t>5AT</t>
  </si>
  <si>
    <t>TUCSON TL 2.0 CRDI E6 MT PLUS FL</t>
  </si>
  <si>
    <t>TUCSON TL 2.0 CRDI E6 MT VALUE FL</t>
  </si>
  <si>
    <t>DDBF6</t>
  </si>
  <si>
    <t>Tucson TL FL</t>
  </si>
  <si>
    <t xml:space="preserve"> Precio Sugerido</t>
  </si>
  <si>
    <t>GG751</t>
  </si>
  <si>
    <t>DDBHT</t>
  </si>
  <si>
    <t>DDBHW</t>
  </si>
  <si>
    <t>DDBHX</t>
  </si>
  <si>
    <t>Precio sugerido sin financiamiento</t>
  </si>
  <si>
    <t>I-20 Active</t>
  </si>
  <si>
    <t>B4S6K361B G G751</t>
  </si>
  <si>
    <t>C7S8K4617 S S240</t>
  </si>
  <si>
    <t>C7S8K4617 D D707</t>
  </si>
  <si>
    <t>C7S8K461B D D707</t>
  </si>
  <si>
    <t>D3W52EC57 D DBHT</t>
  </si>
  <si>
    <t>D3W52EC57 D DBHW</t>
  </si>
  <si>
    <t>D3W52EC5J D DBHT</t>
  </si>
  <si>
    <t>D3W52EC5J D DBHX</t>
  </si>
  <si>
    <t>I20 Active 1.4 MT GL 2AB ABS</t>
  </si>
  <si>
    <t>I20 Active 1.4 AT GL 2AB ABS</t>
  </si>
  <si>
    <t>Ioniq EV GLS</t>
  </si>
  <si>
    <t>C7S8K4617</t>
  </si>
  <si>
    <t>DD707</t>
  </si>
  <si>
    <t>C7S8K461B</t>
  </si>
  <si>
    <t>G7S6ZEZ7Z</t>
  </si>
  <si>
    <t>GGAIN</t>
  </si>
  <si>
    <t>GG760</t>
  </si>
  <si>
    <t>Crossover</t>
  </si>
  <si>
    <t>IONIQ EV GLS</t>
  </si>
  <si>
    <t>ATOS AH2</t>
  </si>
  <si>
    <t>ATOS AH2 1.1 MT PLUS</t>
  </si>
  <si>
    <t>GRAND I-10 BA 5DR 1.2 5M/T GLS 2AB AC PE</t>
  </si>
  <si>
    <t>GRAND I-10 BA 5DR 1.2 5M/T GLS 2AB AC ABS PE</t>
  </si>
  <si>
    <t>GRAND i10 Sedán PE</t>
  </si>
  <si>
    <t>GRAND I-10 BA SDN MT GL 2AB AC PE</t>
  </si>
  <si>
    <t>GRAND I-10 BA SDN MT GLS 2AB AC ABS PE</t>
  </si>
  <si>
    <t>GRAND I-10 BA SDN MT GLS 2AB AC ABS FULL PE</t>
  </si>
  <si>
    <t>ACCENT RB Hatchback</t>
  </si>
  <si>
    <t>ACCENT RB 5DR 1.4 6M/T GL 2AB ABS AC</t>
  </si>
  <si>
    <t>ACCENT RB Sedán</t>
  </si>
  <si>
    <t>ACCENT RB SDN 1.4 6M/T GL 2AB AC</t>
  </si>
  <si>
    <t>ELANTRA AD FL</t>
  </si>
  <si>
    <t>ELANTRA AD 1.6 MT VALUE FL</t>
  </si>
  <si>
    <t>ELANTRA AD 1.6 MT PREMIUM FL</t>
  </si>
  <si>
    <t>ELANTRA AD 1.6 AT PREMIUM FL</t>
  </si>
  <si>
    <t>VELOSTER JS</t>
  </si>
  <si>
    <t>VELOSTER JS 2.0 MT VALUE</t>
  </si>
  <si>
    <t>VELOSTER JS 2.0 AT PREMIUM</t>
  </si>
  <si>
    <t>VELOSTER JS 1.6T AT TURBO BITONO</t>
  </si>
  <si>
    <t>VELOSTER JS 1.6T AT TURBO</t>
  </si>
  <si>
    <t>i30 PD</t>
  </si>
  <si>
    <t>I-30 PD 1.6 AT VALUE</t>
  </si>
  <si>
    <t>I-30 PD 2.0 AT PREMIUM</t>
  </si>
  <si>
    <t>Serie N</t>
  </si>
  <si>
    <t>I30 PD N 2.0T MT PREMIUM</t>
  </si>
  <si>
    <t>VELOSTER JS N 2.0T MT PREMIUM</t>
  </si>
  <si>
    <t>I-20 IB</t>
  </si>
  <si>
    <t>I20 IB 1.4 MT PLUS</t>
  </si>
  <si>
    <t>I20 IB 1.4 MT VALUE</t>
  </si>
  <si>
    <t>I20 IB 1.4 AT VALUE</t>
  </si>
  <si>
    <t>VENUE QX</t>
  </si>
  <si>
    <t>VENUE QX 1.6 MT VALUE</t>
  </si>
  <si>
    <t>VENUE QX 1.6 AT VALUE</t>
  </si>
  <si>
    <t>VENUE QX 1.6 AT PREMIUM</t>
  </si>
  <si>
    <t>CRETA FL</t>
  </si>
  <si>
    <t>CRETA GS 1.6 MT VALUE FL</t>
  </si>
  <si>
    <t>CRETA GS 1,6 AT VALUE FL</t>
  </si>
  <si>
    <t>TUCSON TL 2.0 MT 4WD PLUS FL</t>
  </si>
  <si>
    <t>TUCSON TL 2.0 MT VALUE FL</t>
  </si>
  <si>
    <t>TUCSON TL 2.0 AT PLUS FL</t>
  </si>
  <si>
    <t>TUCSON TL 2.0 AT VALUE FL</t>
  </si>
  <si>
    <t>TUCSON TL 2.0 AT 4WD LIMITED FL</t>
  </si>
  <si>
    <t>TUCSON TL 2.0 CRDI E6 AT 4WD LIMITED FL</t>
  </si>
  <si>
    <t>TUCSON TL 1.6T AT SPORT FL</t>
  </si>
  <si>
    <t>TUCSON TL 1.6T AT 4WD LIMITED FL</t>
  </si>
  <si>
    <t>SANTA FE TM</t>
  </si>
  <si>
    <t>SANTA FE TM 2.4 AT PLUS</t>
  </si>
  <si>
    <t>SANTA FE TM 2.4 AT VALUE</t>
  </si>
  <si>
    <t>SANTA FE TM 2.4 AT 4WD VALUE</t>
  </si>
  <si>
    <t>SANTA FE TM 2.4 AT 4WD LIMITED</t>
  </si>
  <si>
    <t>SANTA FE TM 2.2 CRDI E6 MT PLUS</t>
  </si>
  <si>
    <t>SANTA FE TM 2.2 CRDI E6 AT PLUS</t>
  </si>
  <si>
    <t>SANTA FE TM 2.2 CRDI E6 AT VALUE</t>
  </si>
  <si>
    <t>SANTA FE TM 2.2 CRDI E6 AT 4WD VALUE</t>
  </si>
  <si>
    <t>SANTA FE TM 2.2 CRDI E6 AT 4WD LIMITED</t>
  </si>
  <si>
    <t>AZERA IG</t>
  </si>
  <si>
    <t>AZERA IG 3.0 AT LIMITED</t>
  </si>
  <si>
    <t>SONATA HEV</t>
  </si>
  <si>
    <t>SONATA LF HEV AT VALUE</t>
  </si>
  <si>
    <t>SONATA LF HEV AT PREMIUM</t>
  </si>
  <si>
    <t>IONIQ HEV 1.6 DCT GLS</t>
  </si>
  <si>
    <t>H-1 TQ MB 2.5 CRDI MT 9S FL</t>
  </si>
  <si>
    <t>H-1 TQ MB 2.5 CRDI AT 9S FL</t>
  </si>
  <si>
    <t>C4S6E3315 D D345</t>
  </si>
  <si>
    <t>C4S6E3315 D D346</t>
  </si>
  <si>
    <t>B4S6K3615 G G749</t>
  </si>
  <si>
    <t>B4S6K3615 G G750</t>
  </si>
  <si>
    <t>B4S4K3615 D D377</t>
  </si>
  <si>
    <t>B4S4K3615 D D327</t>
  </si>
  <si>
    <t>B4S4K3615 G G510</t>
  </si>
  <si>
    <t>B4S4K3615 G G518</t>
  </si>
  <si>
    <t>SBS6K4617 D DAPK</t>
  </si>
  <si>
    <t>SBS6K4617 D D803</t>
  </si>
  <si>
    <t>SBS4K4617 D DAPL</t>
  </si>
  <si>
    <t>SBS41EC57 D DAPH</t>
  </si>
  <si>
    <t>F2S4D2617 D DAWX</t>
  </si>
  <si>
    <t>F2S4D2617 G GCX8</t>
  </si>
  <si>
    <t>F2S4D2617 G GCQ5</t>
  </si>
  <si>
    <t>F2S4D261F G GCX3</t>
  </si>
  <si>
    <t>J3C42G617 D D341</t>
  </si>
  <si>
    <t>J3C42G617 D D342</t>
  </si>
  <si>
    <t>J3C42G61F D D343</t>
  </si>
  <si>
    <t>J3C4D2G1U G G498</t>
  </si>
  <si>
    <t>J3C4D2G1U G G499</t>
  </si>
  <si>
    <t>G3S6D2617 G GAG8</t>
  </si>
  <si>
    <t>G3S6D261F G GAGA</t>
  </si>
  <si>
    <t>G3S62GA1F G GAG7</t>
  </si>
  <si>
    <t>S0S6L5G17 G GBB6</t>
  </si>
  <si>
    <t>BUC4L5G17 G G015</t>
  </si>
  <si>
    <t>C7S6K3615 S S299</t>
  </si>
  <si>
    <t>C7S6K4617 S S300</t>
  </si>
  <si>
    <t>C7S6K4617 S S277</t>
  </si>
  <si>
    <t>C7S6K461B S S277</t>
  </si>
  <si>
    <t>SNW5D2617 G G456</t>
  </si>
  <si>
    <t>SNW5D2617 G G452</t>
  </si>
  <si>
    <t>SNW5D261F G G453</t>
  </si>
  <si>
    <t>SNW5D261F G G379</t>
  </si>
  <si>
    <t>A0W5D2617 D D827</t>
  </si>
  <si>
    <t>A0W5D2617 G G966</t>
  </si>
  <si>
    <t>A0W5D261F G G889</t>
  </si>
  <si>
    <t>D3W52G617 D DBHT</t>
  </si>
  <si>
    <t>D3W52G618 D DBHV</t>
  </si>
  <si>
    <t>D3W52G617 D DBHW</t>
  </si>
  <si>
    <t>D3W52G61F D DBHT</t>
  </si>
  <si>
    <t>D3W52G61F D DBHX</t>
  </si>
  <si>
    <t>D3W52G61G G GDN1</t>
  </si>
  <si>
    <t>D3W52EC5K G GDN2</t>
  </si>
  <si>
    <t>D3W5D2G1U D DBLD</t>
  </si>
  <si>
    <t>D3W5D2G1X G GDN1</t>
  </si>
  <si>
    <t>S1W7L6617 D DAC0</t>
  </si>
  <si>
    <t>S1W7L661F D DAC1</t>
  </si>
  <si>
    <t>S1W7L661F G GFF2</t>
  </si>
  <si>
    <t>S1W7L661G G GFF2</t>
  </si>
  <si>
    <t>S1W7L661G G GAHG</t>
  </si>
  <si>
    <t>S1W72FC57 D DAC0</t>
  </si>
  <si>
    <t>S1W72FC5J D DAC1</t>
  </si>
  <si>
    <t>S1W72FC5J G GFF2</t>
  </si>
  <si>
    <t>S1W72FC5K G GFF2</t>
  </si>
  <si>
    <t>S1W72FC5K G GFF3</t>
  </si>
  <si>
    <t>G8S4J7A1J D D172</t>
  </si>
  <si>
    <t>G8S4J7A1J G G221</t>
  </si>
  <si>
    <t>E6S42GA1FEV1 D D141</t>
  </si>
  <si>
    <t>E6S42GA1FEV1 G G927</t>
  </si>
  <si>
    <t>G2S6K6A1TEV1 G GAQH</t>
  </si>
  <si>
    <t>GDF36B857 D DJF9</t>
  </si>
  <si>
    <t>GDB96B857 G GLT5</t>
  </si>
  <si>
    <t>HEH46B857 G ACAR</t>
  </si>
  <si>
    <t>5MT</t>
  </si>
  <si>
    <t>5  pas</t>
  </si>
  <si>
    <t>5 pas</t>
  </si>
  <si>
    <t>6AT</t>
  </si>
  <si>
    <t>4 pas</t>
  </si>
  <si>
    <t>7DCT</t>
  </si>
  <si>
    <t>8"</t>
  </si>
  <si>
    <t>TC</t>
  </si>
  <si>
    <t>TCP</t>
  </si>
  <si>
    <t>Venue QX</t>
  </si>
  <si>
    <t>MT 4x2</t>
  </si>
  <si>
    <t>SI</t>
  </si>
  <si>
    <t>9"</t>
  </si>
  <si>
    <t>AT 4x2</t>
  </si>
  <si>
    <t>6MT 4x4</t>
  </si>
  <si>
    <t>6AT 4x2</t>
  </si>
  <si>
    <t>Tucson TL 2.0 AT 4WD LIMITED FL</t>
  </si>
  <si>
    <t>6AT 4x4</t>
  </si>
  <si>
    <t>8AT 4x4</t>
  </si>
  <si>
    <t>DCT7 4x2</t>
  </si>
  <si>
    <t>DCT7 4x4</t>
  </si>
  <si>
    <t>7 Pas.</t>
  </si>
  <si>
    <t>8AT</t>
  </si>
  <si>
    <t>SONATA LF HEV</t>
  </si>
  <si>
    <t>6DCT</t>
  </si>
  <si>
    <t>9 Pas.</t>
  </si>
  <si>
    <t>A0W5D2617</t>
  </si>
  <si>
    <t>GG764</t>
  </si>
  <si>
    <t>GG889</t>
  </si>
  <si>
    <t>GG966</t>
  </si>
  <si>
    <t>A0W5D261F</t>
  </si>
  <si>
    <t>B4S4K3615</t>
  </si>
  <si>
    <t>DD327</t>
  </si>
  <si>
    <t>GG518</t>
  </si>
  <si>
    <t>GG510</t>
  </si>
  <si>
    <t>B4S6K3615</t>
  </si>
  <si>
    <t>GG750</t>
  </si>
  <si>
    <t>GG575</t>
  </si>
  <si>
    <t>GG375</t>
  </si>
  <si>
    <t>BUC4L5G17</t>
  </si>
  <si>
    <t>GG015</t>
  </si>
  <si>
    <t>C4S6E3315</t>
  </si>
  <si>
    <t>DD346</t>
  </si>
  <si>
    <t>C7S6K4617</t>
  </si>
  <si>
    <t>SS272</t>
  </si>
  <si>
    <t>SS300</t>
  </si>
  <si>
    <t>SS277</t>
  </si>
  <si>
    <t>C7S6K461B</t>
  </si>
  <si>
    <t>D3W52EC5K</t>
  </si>
  <si>
    <t>GGDN2</t>
  </si>
  <si>
    <t>D3W52G617</t>
  </si>
  <si>
    <t>D3W52G618</t>
  </si>
  <si>
    <t>DDBF7</t>
  </si>
  <si>
    <t>DDBHV</t>
  </si>
  <si>
    <t>D3W52G61F</t>
  </si>
  <si>
    <t>D3W52G61G</t>
  </si>
  <si>
    <t>GGDCB</t>
  </si>
  <si>
    <t>GGDN1</t>
  </si>
  <si>
    <t>D3W5D2G1U</t>
  </si>
  <si>
    <t>DDBLD</t>
  </si>
  <si>
    <t>D3W5D2G1X</t>
  </si>
  <si>
    <t>E6S42GA1FEV1</t>
  </si>
  <si>
    <t>GG909</t>
  </si>
  <si>
    <t>GG924</t>
  </si>
  <si>
    <t>GG927</t>
  </si>
  <si>
    <t>DD141</t>
  </si>
  <si>
    <t>F2S4D2617</t>
  </si>
  <si>
    <t>GGCX8</t>
  </si>
  <si>
    <t>GGCRZ</t>
  </si>
  <si>
    <t>GGCQ5</t>
  </si>
  <si>
    <t>GGCX7</t>
  </si>
  <si>
    <t>F2S4D261F</t>
  </si>
  <si>
    <t>GGCX3</t>
  </si>
  <si>
    <t>G2S6K6A1TEV1</t>
  </si>
  <si>
    <t>GGAQH</t>
  </si>
  <si>
    <t>G3S62GA1F</t>
  </si>
  <si>
    <t>GGAE1</t>
  </si>
  <si>
    <t>GGAG7</t>
  </si>
  <si>
    <t>G3S6D261F</t>
  </si>
  <si>
    <t>GGADC</t>
  </si>
  <si>
    <t>GGAGA</t>
  </si>
  <si>
    <t>G8S4J7A1J</t>
  </si>
  <si>
    <t>GG221</t>
  </si>
  <si>
    <t>GDB96B85D</t>
  </si>
  <si>
    <t>GGLSR</t>
  </si>
  <si>
    <t>J3C42G617</t>
  </si>
  <si>
    <t>DD342</t>
  </si>
  <si>
    <t>DD325</t>
  </si>
  <si>
    <t>J3C42G61F</t>
  </si>
  <si>
    <t>DD343</t>
  </si>
  <si>
    <t>DD326</t>
  </si>
  <si>
    <t>J3C4D2G1U</t>
  </si>
  <si>
    <t>GG499</t>
  </si>
  <si>
    <t>GG498</t>
  </si>
  <si>
    <t>S0S6L5G17</t>
  </si>
  <si>
    <t>GG946</t>
  </si>
  <si>
    <t>GGBB6</t>
  </si>
  <si>
    <t>S1W72FC57</t>
  </si>
  <si>
    <t>DD525</t>
  </si>
  <si>
    <t>DDAC0</t>
  </si>
  <si>
    <t>S1W72FC5J</t>
  </si>
  <si>
    <t>DD526</t>
  </si>
  <si>
    <t>DDAC1</t>
  </si>
  <si>
    <t>GGAIO</t>
  </si>
  <si>
    <t>GGFF1</t>
  </si>
  <si>
    <t>GGFF2</t>
  </si>
  <si>
    <t>S1W72FC5K</t>
  </si>
  <si>
    <t>GGFF3</t>
  </si>
  <si>
    <t>GGAHG</t>
  </si>
  <si>
    <t>S1W7L661F</t>
  </si>
  <si>
    <t>GGANC</t>
  </si>
  <si>
    <t>S1W7L661G</t>
  </si>
  <si>
    <t>SBS4K4617</t>
  </si>
  <si>
    <t>DDAPG</t>
  </si>
  <si>
    <t>SBS6K4617</t>
  </si>
  <si>
    <t>DD803</t>
  </si>
  <si>
    <t>SNW5D2617</t>
  </si>
  <si>
    <t>GG452</t>
  </si>
  <si>
    <t>GG373</t>
  </si>
  <si>
    <t>SNW5D261F</t>
  </si>
  <si>
    <t>GG379</t>
  </si>
  <si>
    <t>GG454</t>
  </si>
  <si>
    <t>GG453</t>
  </si>
  <si>
    <t>GG749</t>
  </si>
  <si>
    <t>GDB96B857</t>
  </si>
  <si>
    <t>GGLT5</t>
  </si>
  <si>
    <r>
      <t xml:space="preserve">VERNA CB   </t>
    </r>
    <r>
      <rPr>
        <b/>
        <sz val="12"/>
        <color rgb="FFFF0000"/>
        <rFont val="Calibri"/>
        <family val="2"/>
        <scheme val="minor"/>
      </rPr>
      <t>(¡Nuevo!)</t>
    </r>
  </si>
  <si>
    <t>VERNA CB 1.4 MT PLUS</t>
  </si>
  <si>
    <t>VERNA CB 1.4 MT VALUE</t>
  </si>
  <si>
    <r>
      <t xml:space="preserve">VERNA CB    </t>
    </r>
    <r>
      <rPr>
        <b/>
        <sz val="12"/>
        <color rgb="FFFF0000"/>
        <rFont val="Calibri"/>
        <family val="2"/>
        <scheme val="minor"/>
      </rPr>
      <t>(¡Nuevo!)</t>
    </r>
  </si>
  <si>
    <t>D0S4K4615</t>
  </si>
  <si>
    <t>DD064</t>
  </si>
  <si>
    <t>GG122</t>
  </si>
  <si>
    <t>PRECIOS SUGERIDOS DE VENTA FLEETSALE N° 03 - 2020</t>
  </si>
  <si>
    <t>Vigencia: desde 16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</si>
</sst>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#,###\ &quot;Kg&quot;"/>
    <numFmt numFmtId="168" formatCode="_(&quot;$&quot;* #,##0_);_(&quot;$&quot;* \(#,##0\);_(&quot;$&quot;* &quot;-&quot;_);_(@_)"/>
    <numFmt numFmtId="169" formatCode="_-* #,##0_-;\-* #,##0_-;_-* &quot;-&quot;??_-;_-@_-"/>
    <numFmt numFmtId="170" formatCode="_-* #,##0_-;\-* #,##0_-;_-* &quot;-&quot;_-;_-@_-"/>
    <numFmt numFmtId="171" formatCode="[$-C0A]d/mmm;@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70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70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7" fillId="0" borderId="0"/>
    <xf numFmtId="166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>
      <alignment vertical="center"/>
    </xf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6" fontId="5" fillId="0" borderId="0" applyFont="0" applyFill="0" applyBorder="0" applyAlignment="0" applyProtection="0"/>
    <xf numFmtId="0" fontId="20" fillId="0" borderId="0"/>
    <xf numFmtId="166" fontId="5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70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8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6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69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69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28" fillId="4" borderId="0" xfId="6" applyFont="1" applyFill="1" applyBorder="1" applyAlignment="1">
      <alignment horizontal="left" vertical="center"/>
    </xf>
    <xf numFmtId="0" fontId="32" fillId="5" borderId="5" xfId="7" applyFont="1" applyFill="1" applyBorder="1" applyAlignment="1">
      <alignment horizontal="center" vertical="center" wrapText="1"/>
    </xf>
    <xf numFmtId="168" fontId="21" fillId="4" borderId="4" xfId="6" applyNumberFormat="1" applyFont="1" applyFill="1" applyBorder="1" applyAlignment="1">
      <alignment horizontal="center" vertical="center"/>
    </xf>
    <xf numFmtId="0" fontId="25" fillId="4" borderId="0" xfId="6" applyFont="1" applyFill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168" fontId="21" fillId="4" borderId="7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69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34" fillId="7" borderId="8" xfId="0" applyFont="1" applyFill="1" applyBorder="1"/>
    <xf numFmtId="168" fontId="21" fillId="7" borderId="7" xfId="6" applyNumberFormat="1" applyFont="1" applyFill="1" applyBorder="1" applyAlignment="1">
      <alignment horizontal="left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4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4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69" fontId="17" fillId="0" borderId="0" xfId="8" applyNumberFormat="1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34" fillId="0" borderId="8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8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8" fontId="21" fillId="0" borderId="3" xfId="3" applyNumberFormat="1" applyFont="1" applyBorder="1" applyAlignment="1">
      <alignment horizontal="center" vertical="center"/>
    </xf>
    <xf numFmtId="168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69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7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8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9" xfId="6" applyFont="1" applyFill="1" applyBorder="1" applyAlignment="1">
      <alignment horizontal="center" vertical="center"/>
    </xf>
    <xf numFmtId="0" fontId="22" fillId="4" borderId="0" xfId="3" applyFont="1" applyFill="1" applyAlignment="1">
      <alignment vertical="center"/>
    </xf>
    <xf numFmtId="168" fontId="3" fillId="0" borderId="0" xfId="3" applyNumberFormat="1" applyAlignment="1">
      <alignment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68" fontId="21" fillId="7" borderId="8" xfId="6" applyNumberFormat="1" applyFont="1" applyFill="1" applyBorder="1" applyAlignment="1">
      <alignment horizontal="left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  <xf numFmtId="0" fontId="34" fillId="0" borderId="8" xfId="0" applyFont="1" applyFill="1" applyBorder="1"/>
    <xf numFmtId="169" fontId="2" fillId="0" borderId="0" xfId="8" applyNumberFormat="1" applyFont="1" applyFill="1"/>
    <xf numFmtId="168" fontId="21" fillId="0" borderId="8" xfId="6" applyNumberFormat="1" applyFont="1" applyFill="1" applyBorder="1" applyAlignment="1">
      <alignment horizontal="left" vertical="center"/>
    </xf>
    <xf numFmtId="168" fontId="21" fillId="0" borderId="7" xfId="6" applyNumberFormat="1" applyFont="1" applyFill="1" applyBorder="1" applyAlignment="1">
      <alignment horizontal="left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603249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31750</xdr:rowOff>
    </xdr:from>
    <xdr:to>
      <xdr:col>7</xdr:col>
      <xdr:colOff>814003</xdr:colOff>
      <xdr:row>5</xdr:row>
      <xdr:rowOff>6664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31750"/>
          <a:ext cx="1671253" cy="1329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871008</xdr:colOff>
      <xdr:row>4</xdr:row>
      <xdr:rowOff>81364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35150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106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27" sqref="A27"/>
    </sheetView>
  </sheetViews>
  <sheetFormatPr baseColWidth="10" defaultColWidth="14.7109375" defaultRowHeight="13.5"/>
  <cols>
    <col min="1" max="1" width="3.5703125" style="26" customWidth="1"/>
    <col min="2" max="2" width="46.42578125" style="26" customWidth="1"/>
    <col min="3" max="3" width="8.7109375" style="7" customWidth="1"/>
    <col min="4" max="4" width="8.7109375" style="28" customWidth="1"/>
    <col min="5" max="7" width="8.7109375" style="29" customWidth="1"/>
    <col min="8" max="12" width="8.7109375" style="27" customWidth="1"/>
    <col min="13" max="13" width="8.7109375" style="18" customWidth="1"/>
    <col min="14" max="14" width="8.7109375" style="19" customWidth="1"/>
    <col min="15" max="15" width="14.28515625" style="27" customWidth="1"/>
    <col min="16" max="16" width="8.7109375" style="27" customWidth="1"/>
    <col min="17" max="23" width="8.7109375" style="19" customWidth="1"/>
    <col min="24" max="24" width="15.28515625" style="19" customWidth="1"/>
    <col min="25" max="25" width="2" style="21" customWidth="1"/>
    <col min="26" max="16384" width="14.7109375" style="21"/>
  </cols>
  <sheetData>
    <row r="1" spans="1:24" s="2" customFormat="1" ht="52.5" customHeight="1">
      <c r="A1" s="1"/>
      <c r="B1" s="1"/>
      <c r="C1" s="1"/>
      <c r="D1" s="1"/>
      <c r="G1" s="3"/>
      <c r="H1" s="3"/>
      <c r="I1" s="2" t="s">
        <v>357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>
      <c r="A2" s="4"/>
      <c r="B2" s="4"/>
      <c r="C2" s="4"/>
      <c r="D2" s="4"/>
      <c r="E2" s="4"/>
      <c r="H2" s="4"/>
      <c r="J2" s="6" t="s">
        <v>358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9" t="s">
        <v>17</v>
      </c>
      <c r="T6" s="9" t="s">
        <v>18</v>
      </c>
      <c r="U6" s="9" t="s">
        <v>19</v>
      </c>
      <c r="V6" s="9" t="s">
        <v>20</v>
      </c>
      <c r="W6" s="11" t="s">
        <v>21</v>
      </c>
      <c r="X6" s="12" t="s">
        <v>49</v>
      </c>
    </row>
    <row r="7" spans="1:24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s="13" customFormat="1" ht="15.75">
      <c r="A8" s="7"/>
      <c r="B8" s="8" t="s">
        <v>96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91"/>
      <c r="X8" s="12"/>
    </row>
    <row r="9" spans="1:24" s="24" customFormat="1" ht="15" customHeight="1">
      <c r="A9" s="94">
        <v>1</v>
      </c>
      <c r="B9" s="92" t="s">
        <v>97</v>
      </c>
      <c r="C9" s="93" t="s">
        <v>35</v>
      </c>
      <c r="D9" s="109" t="s">
        <v>224</v>
      </c>
      <c r="E9" s="110">
        <v>1100</v>
      </c>
      <c r="F9" s="109">
        <v>69</v>
      </c>
      <c r="G9" s="109">
        <v>2</v>
      </c>
      <c r="H9" s="109" t="s">
        <v>36</v>
      </c>
      <c r="I9" s="109" t="s">
        <v>36</v>
      </c>
      <c r="J9" s="109" t="s">
        <v>36</v>
      </c>
      <c r="K9" s="109" t="s">
        <v>36</v>
      </c>
      <c r="L9" s="109"/>
      <c r="M9" s="109" t="s">
        <v>36</v>
      </c>
      <c r="N9" s="94"/>
      <c r="O9" s="95" t="s">
        <v>53</v>
      </c>
      <c r="P9" s="95" t="s">
        <v>37</v>
      </c>
      <c r="Q9" s="94" t="s">
        <v>36</v>
      </c>
      <c r="R9" s="109"/>
      <c r="S9" s="95" t="s">
        <v>40</v>
      </c>
      <c r="T9" s="109" t="s">
        <v>45</v>
      </c>
      <c r="U9" s="109"/>
      <c r="V9" s="109"/>
      <c r="W9" s="109" t="s">
        <v>225</v>
      </c>
      <c r="X9" s="96">
        <f>VLOOKUP(B9,'Bonos BV LPF 03-2020'!B:J,9,0)</f>
        <v>6925500</v>
      </c>
    </row>
    <row r="10" spans="1:24" s="13" customFormat="1" ht="15.75">
      <c r="A10" s="7"/>
      <c r="B10" s="14"/>
      <c r="C10" s="15"/>
      <c r="D10" s="70"/>
      <c r="E10" s="70"/>
      <c r="F10" s="70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20"/>
    </row>
    <row r="11" spans="1:24" s="13" customFormat="1" ht="15.75">
      <c r="A11" s="7"/>
      <c r="B11" s="8" t="s">
        <v>22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1"/>
      <c r="X11" s="12"/>
    </row>
    <row r="12" spans="1:24" s="24" customFormat="1" ht="15" customHeight="1">
      <c r="A12" s="94">
        <v>2</v>
      </c>
      <c r="B12" s="92" t="s">
        <v>98</v>
      </c>
      <c r="C12" s="93" t="s">
        <v>35</v>
      </c>
      <c r="D12" s="109" t="s">
        <v>224</v>
      </c>
      <c r="E12" s="110">
        <v>1200</v>
      </c>
      <c r="F12" s="109">
        <v>86</v>
      </c>
      <c r="G12" s="109">
        <v>2</v>
      </c>
      <c r="H12" s="109"/>
      <c r="I12" s="109" t="s">
        <v>36</v>
      </c>
      <c r="J12" s="109" t="s">
        <v>39</v>
      </c>
      <c r="K12" s="109" t="s">
        <v>36</v>
      </c>
      <c r="L12" s="109"/>
      <c r="M12" s="109" t="s">
        <v>36</v>
      </c>
      <c r="N12" s="94"/>
      <c r="O12" s="95" t="s">
        <v>53</v>
      </c>
      <c r="P12" s="95" t="s">
        <v>37</v>
      </c>
      <c r="Q12" s="94" t="s">
        <v>36</v>
      </c>
      <c r="R12" s="109"/>
      <c r="S12" s="95" t="s">
        <v>40</v>
      </c>
      <c r="T12" s="109" t="s">
        <v>38</v>
      </c>
      <c r="U12" s="109"/>
      <c r="V12" s="109"/>
      <c r="W12" s="109"/>
      <c r="X12" s="96">
        <f>VLOOKUP(B12,'Bonos BV LPF 03-2020'!B:J,9,0)</f>
        <v>7478400</v>
      </c>
    </row>
    <row r="13" spans="1:24" s="24" customFormat="1" ht="15" customHeight="1">
      <c r="A13" s="94">
        <v>3</v>
      </c>
      <c r="B13" s="92" t="s">
        <v>99</v>
      </c>
      <c r="C13" s="93" t="s">
        <v>35</v>
      </c>
      <c r="D13" s="109" t="s">
        <v>224</v>
      </c>
      <c r="E13" s="110">
        <v>1200</v>
      </c>
      <c r="F13" s="109">
        <v>86</v>
      </c>
      <c r="G13" s="109">
        <v>2</v>
      </c>
      <c r="H13" s="109" t="s">
        <v>36</v>
      </c>
      <c r="I13" s="109" t="s">
        <v>36</v>
      </c>
      <c r="J13" s="109" t="s">
        <v>39</v>
      </c>
      <c r="K13" s="109" t="s">
        <v>36</v>
      </c>
      <c r="L13" s="109"/>
      <c r="M13" s="109" t="s">
        <v>36</v>
      </c>
      <c r="N13" s="94"/>
      <c r="O13" s="95" t="s">
        <v>53</v>
      </c>
      <c r="P13" s="95" t="s">
        <v>37</v>
      </c>
      <c r="Q13" s="94" t="s">
        <v>36</v>
      </c>
      <c r="R13" s="109"/>
      <c r="S13" s="95" t="s">
        <v>40</v>
      </c>
      <c r="T13" s="109" t="s">
        <v>38</v>
      </c>
      <c r="U13" s="109"/>
      <c r="V13" s="109"/>
      <c r="W13" s="109"/>
      <c r="X13" s="96">
        <f>VLOOKUP(B13,'Bonos BV LPF 03-2020'!B:J,9,0)</f>
        <v>7766400</v>
      </c>
    </row>
    <row r="14" spans="1:24" s="24" customFormat="1" ht="15" customHeight="1">
      <c r="A14" s="94">
        <v>4</v>
      </c>
      <c r="B14" s="92" t="s">
        <v>26</v>
      </c>
      <c r="C14" s="93" t="s">
        <v>35</v>
      </c>
      <c r="D14" s="109" t="s">
        <v>41</v>
      </c>
      <c r="E14" s="110">
        <v>1200</v>
      </c>
      <c r="F14" s="109">
        <v>86</v>
      </c>
      <c r="G14" s="109">
        <v>2</v>
      </c>
      <c r="H14" s="109" t="s">
        <v>36</v>
      </c>
      <c r="I14" s="109" t="s">
        <v>36</v>
      </c>
      <c r="J14" s="109" t="s">
        <v>39</v>
      </c>
      <c r="K14" s="109" t="s">
        <v>36</v>
      </c>
      <c r="L14" s="109"/>
      <c r="M14" s="109" t="s">
        <v>36</v>
      </c>
      <c r="N14" s="94"/>
      <c r="O14" s="95" t="s">
        <v>53</v>
      </c>
      <c r="P14" s="95" t="s">
        <v>37</v>
      </c>
      <c r="Q14" s="94" t="s">
        <v>36</v>
      </c>
      <c r="R14" s="109" t="s">
        <v>36</v>
      </c>
      <c r="S14" s="95" t="s">
        <v>40</v>
      </c>
      <c r="T14" s="109" t="s">
        <v>38</v>
      </c>
      <c r="U14" s="109"/>
      <c r="V14" s="109"/>
      <c r="W14" s="109"/>
      <c r="X14" s="96">
        <f>VLOOKUP(B14,'Bonos BV LPF 03-2020'!B:J,9,0)</f>
        <v>9494400</v>
      </c>
    </row>
    <row r="15" spans="1:24" s="25" customFormat="1" ht="15" customHeight="1">
      <c r="A15" s="94"/>
      <c r="B15" s="14"/>
      <c r="C15" s="15"/>
      <c r="D15" s="70"/>
      <c r="E15" s="70"/>
      <c r="F15" s="70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20"/>
    </row>
    <row r="16" spans="1:24" s="13" customFormat="1" ht="15.75">
      <c r="A16" s="7"/>
      <c r="B16" s="8" t="s">
        <v>100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1"/>
      <c r="X16" s="12"/>
    </row>
    <row r="17" spans="1:24" s="24" customFormat="1" ht="15" customHeight="1">
      <c r="A17" s="94">
        <v>5</v>
      </c>
      <c r="B17" s="92" t="s">
        <v>101</v>
      </c>
      <c r="C17" s="93" t="s">
        <v>42</v>
      </c>
      <c r="D17" s="109" t="s">
        <v>224</v>
      </c>
      <c r="E17" s="110">
        <v>1200</v>
      </c>
      <c r="F17" s="109">
        <v>86</v>
      </c>
      <c r="G17" s="109">
        <v>2</v>
      </c>
      <c r="H17" s="109"/>
      <c r="I17" s="109" t="s">
        <v>36</v>
      </c>
      <c r="J17" s="109" t="s">
        <v>39</v>
      </c>
      <c r="K17" s="109" t="s">
        <v>36</v>
      </c>
      <c r="L17" s="109"/>
      <c r="M17" s="109" t="s">
        <v>36</v>
      </c>
      <c r="N17" s="94"/>
      <c r="O17" s="95" t="s">
        <v>53</v>
      </c>
      <c r="P17" s="95" t="s">
        <v>37</v>
      </c>
      <c r="Q17" s="94" t="s">
        <v>36</v>
      </c>
      <c r="R17" s="109"/>
      <c r="S17" s="95"/>
      <c r="T17" s="109" t="s">
        <v>38</v>
      </c>
      <c r="U17" s="109"/>
      <c r="V17" s="109"/>
      <c r="W17" s="109"/>
      <c r="X17" s="96">
        <f>VLOOKUP(B17,'Bonos BV LPF 03-2020'!B:J,9,0)</f>
        <v>7766400</v>
      </c>
    </row>
    <row r="18" spans="1:24" s="24" customFormat="1" ht="15" customHeight="1">
      <c r="A18" s="94">
        <v>6</v>
      </c>
      <c r="B18" s="92" t="s">
        <v>102</v>
      </c>
      <c r="C18" s="93" t="s">
        <v>42</v>
      </c>
      <c r="D18" s="109" t="s">
        <v>224</v>
      </c>
      <c r="E18" s="110">
        <v>1200</v>
      </c>
      <c r="F18" s="109">
        <v>86</v>
      </c>
      <c r="G18" s="109">
        <v>2</v>
      </c>
      <c r="H18" s="109" t="s">
        <v>36</v>
      </c>
      <c r="I18" s="109" t="s">
        <v>36</v>
      </c>
      <c r="J18" s="109" t="s">
        <v>39</v>
      </c>
      <c r="K18" s="109" t="s">
        <v>36</v>
      </c>
      <c r="L18" s="109"/>
      <c r="M18" s="109" t="s">
        <v>36</v>
      </c>
      <c r="N18" s="94"/>
      <c r="O18" s="95" t="s">
        <v>53</v>
      </c>
      <c r="P18" s="95" t="s">
        <v>37</v>
      </c>
      <c r="Q18" s="94" t="s">
        <v>36</v>
      </c>
      <c r="R18" s="109"/>
      <c r="S18" s="95" t="s">
        <v>40</v>
      </c>
      <c r="T18" s="109" t="s">
        <v>38</v>
      </c>
      <c r="U18" s="109"/>
      <c r="V18" s="109"/>
      <c r="W18" s="109"/>
      <c r="X18" s="96">
        <f>VLOOKUP(B18,'Bonos BV LPF 03-2020'!B:J,9,0)</f>
        <v>8246400</v>
      </c>
    </row>
    <row r="19" spans="1:24" s="24" customFormat="1" ht="15" customHeight="1">
      <c r="A19" s="94">
        <v>7</v>
      </c>
      <c r="B19" s="92" t="s">
        <v>103</v>
      </c>
      <c r="C19" s="93" t="s">
        <v>42</v>
      </c>
      <c r="D19" s="109" t="s">
        <v>224</v>
      </c>
      <c r="E19" s="110">
        <v>1200</v>
      </c>
      <c r="F19" s="109">
        <v>86</v>
      </c>
      <c r="G19" s="109">
        <v>2</v>
      </c>
      <c r="H19" s="109" t="s">
        <v>36</v>
      </c>
      <c r="I19" s="109" t="s">
        <v>36</v>
      </c>
      <c r="J19" s="109" t="s">
        <v>39</v>
      </c>
      <c r="K19" s="109" t="s">
        <v>36</v>
      </c>
      <c r="L19" s="109"/>
      <c r="M19" s="109" t="s">
        <v>36</v>
      </c>
      <c r="N19" s="94"/>
      <c r="O19" s="95" t="s">
        <v>53</v>
      </c>
      <c r="P19" s="95" t="s">
        <v>37</v>
      </c>
      <c r="Q19" s="94" t="s">
        <v>36</v>
      </c>
      <c r="R19" s="109" t="s">
        <v>36</v>
      </c>
      <c r="S19" s="95" t="s">
        <v>40</v>
      </c>
      <c r="T19" s="109" t="s">
        <v>38</v>
      </c>
      <c r="U19" s="109"/>
      <c r="V19" s="109"/>
      <c r="W19" s="109"/>
      <c r="X19" s="96">
        <f>VLOOKUP(B19,'Bonos BV LPF 03-2020'!B:J,9,0)</f>
        <v>8534400</v>
      </c>
    </row>
    <row r="20" spans="1:24" s="24" customFormat="1" ht="15" customHeight="1">
      <c r="A20" s="94"/>
      <c r="B20" s="14"/>
      <c r="C20" s="15"/>
      <c r="D20" s="70"/>
      <c r="E20" s="70"/>
      <c r="F20" s="70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20"/>
    </row>
    <row r="21" spans="1:24" s="13" customFormat="1" ht="15.75">
      <c r="A21" s="7"/>
      <c r="B21" s="8" t="s">
        <v>104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1"/>
      <c r="X21" s="12"/>
    </row>
    <row r="22" spans="1:24" s="24" customFormat="1" ht="15" customHeight="1">
      <c r="A22" s="94">
        <v>8</v>
      </c>
      <c r="B22" s="92" t="s">
        <v>105</v>
      </c>
      <c r="C22" s="93" t="s">
        <v>35</v>
      </c>
      <c r="D22" s="109" t="s">
        <v>43</v>
      </c>
      <c r="E22" s="110">
        <v>1400</v>
      </c>
      <c r="F22" s="109">
        <v>99</v>
      </c>
      <c r="G22" s="109">
        <v>2</v>
      </c>
      <c r="H22" s="109" t="s">
        <v>36</v>
      </c>
      <c r="I22" s="109" t="s">
        <v>36</v>
      </c>
      <c r="J22" s="109" t="s">
        <v>39</v>
      </c>
      <c r="K22" s="109" t="s">
        <v>36</v>
      </c>
      <c r="L22" s="109"/>
      <c r="M22" s="109" t="s">
        <v>36</v>
      </c>
      <c r="N22" s="94"/>
      <c r="O22" s="95" t="s">
        <v>53</v>
      </c>
      <c r="P22" s="95" t="s">
        <v>37</v>
      </c>
      <c r="Q22" s="94" t="s">
        <v>36</v>
      </c>
      <c r="R22" s="109" t="s">
        <v>36</v>
      </c>
      <c r="S22" s="95" t="s">
        <v>40</v>
      </c>
      <c r="T22" s="109" t="s">
        <v>38</v>
      </c>
      <c r="U22" s="109"/>
      <c r="V22" s="109"/>
      <c r="W22" s="109"/>
      <c r="X22" s="96">
        <f>VLOOKUP(B22,'Bonos BV LPF 03-2020'!B:J,9,0)</f>
        <v>9590400</v>
      </c>
    </row>
    <row r="23" spans="1:24" s="75" customFormat="1" ht="15" customHeight="1">
      <c r="A23" s="94"/>
      <c r="B23" s="14"/>
      <c r="C23" s="15"/>
      <c r="D23" s="70"/>
      <c r="E23" s="70"/>
      <c r="F23" s="70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20"/>
    </row>
    <row r="24" spans="1:24" s="13" customFormat="1" ht="15.75">
      <c r="A24" s="7"/>
      <c r="B24" s="8" t="s">
        <v>106</v>
      </c>
      <c r="C24" s="22"/>
      <c r="D24" s="2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1"/>
      <c r="X24" s="12"/>
    </row>
    <row r="25" spans="1:24" s="24" customFormat="1" ht="15" customHeight="1">
      <c r="A25" s="94">
        <v>9</v>
      </c>
      <c r="B25" s="92" t="s">
        <v>107</v>
      </c>
      <c r="C25" s="93" t="s">
        <v>42</v>
      </c>
      <c r="D25" s="109" t="s">
        <v>43</v>
      </c>
      <c r="E25" s="110">
        <v>1400</v>
      </c>
      <c r="F25" s="109">
        <v>99</v>
      </c>
      <c r="G25" s="109">
        <v>2</v>
      </c>
      <c r="H25" s="109"/>
      <c r="I25" s="109" t="s">
        <v>36</v>
      </c>
      <c r="J25" s="109" t="s">
        <v>39</v>
      </c>
      <c r="K25" s="109" t="s">
        <v>36</v>
      </c>
      <c r="L25" s="109"/>
      <c r="M25" s="109" t="s">
        <v>36</v>
      </c>
      <c r="N25" s="94"/>
      <c r="O25" s="95" t="s">
        <v>53</v>
      </c>
      <c r="P25" s="95" t="s">
        <v>37</v>
      </c>
      <c r="Q25" s="94" t="s">
        <v>36</v>
      </c>
      <c r="R25" s="109"/>
      <c r="S25" s="95" t="s">
        <v>40</v>
      </c>
      <c r="T25" s="109" t="s">
        <v>38</v>
      </c>
      <c r="U25" s="109"/>
      <c r="V25" s="109"/>
      <c r="W25" s="109"/>
      <c r="X25" s="96">
        <f>VLOOKUP(B25,'Bonos BV LPF 03-2020'!B:J,9,0)</f>
        <v>9782400</v>
      </c>
    </row>
    <row r="26" spans="1:24" s="75" customFormat="1" ht="15" customHeight="1">
      <c r="A26" s="94"/>
      <c r="B26" s="14"/>
      <c r="C26" s="15"/>
      <c r="D26" s="70"/>
      <c r="E26" s="70"/>
      <c r="F26" s="70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20"/>
    </row>
    <row r="27" spans="1:24" s="13" customFormat="1" ht="15.75">
      <c r="A27" s="7"/>
      <c r="B27" s="8" t="s">
        <v>353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91"/>
      <c r="X27" s="12"/>
    </row>
    <row r="28" spans="1:24" s="24" customFormat="1" ht="15" customHeight="1">
      <c r="A28" s="94">
        <v>11</v>
      </c>
      <c r="B28" s="92" t="s">
        <v>351</v>
      </c>
      <c r="C28" s="93" t="s">
        <v>42</v>
      </c>
      <c r="D28" s="109" t="s">
        <v>224</v>
      </c>
      <c r="E28" s="110">
        <v>1400</v>
      </c>
      <c r="F28" s="109">
        <v>94</v>
      </c>
      <c r="G28" s="109">
        <v>2</v>
      </c>
      <c r="H28" s="109" t="s">
        <v>36</v>
      </c>
      <c r="I28" s="109" t="s">
        <v>36</v>
      </c>
      <c r="J28" s="109" t="s">
        <v>36</v>
      </c>
      <c r="K28" s="109" t="s">
        <v>36</v>
      </c>
      <c r="L28" s="109"/>
      <c r="M28" s="109" t="s">
        <v>36</v>
      </c>
      <c r="N28" s="94"/>
      <c r="O28" s="95" t="s">
        <v>53</v>
      </c>
      <c r="P28" s="95" t="s">
        <v>236</v>
      </c>
      <c r="Q28" s="94" t="s">
        <v>36</v>
      </c>
      <c r="R28" s="109" t="s">
        <v>36</v>
      </c>
      <c r="S28" s="95" t="s">
        <v>40</v>
      </c>
      <c r="T28" s="109" t="s">
        <v>45</v>
      </c>
      <c r="U28" s="109"/>
      <c r="V28" s="109"/>
      <c r="W28" s="109" t="s">
        <v>226</v>
      </c>
      <c r="X28" s="96">
        <f>VLOOKUP(B28,'Bonos BV LPF 03-2020'!B:J,9,0)</f>
        <v>8445500</v>
      </c>
    </row>
    <row r="29" spans="1:24" s="24" customFormat="1" ht="15" customHeight="1">
      <c r="A29" s="94">
        <v>12</v>
      </c>
      <c r="B29" s="92" t="s">
        <v>352</v>
      </c>
      <c r="C29" s="93" t="s">
        <v>42</v>
      </c>
      <c r="D29" s="109" t="s">
        <v>224</v>
      </c>
      <c r="E29" s="110">
        <v>1400</v>
      </c>
      <c r="F29" s="109">
        <v>94</v>
      </c>
      <c r="G29" s="109">
        <v>4</v>
      </c>
      <c r="H29" s="109" t="s">
        <v>36</v>
      </c>
      <c r="I29" s="109" t="s">
        <v>36</v>
      </c>
      <c r="J29" s="109" t="s">
        <v>36</v>
      </c>
      <c r="K29" s="109" t="s">
        <v>36</v>
      </c>
      <c r="L29" s="109" t="s">
        <v>36</v>
      </c>
      <c r="M29" s="109" t="s">
        <v>36</v>
      </c>
      <c r="N29" s="94"/>
      <c r="O29" s="95" t="s">
        <v>53</v>
      </c>
      <c r="P29" s="95" t="s">
        <v>236</v>
      </c>
      <c r="Q29" s="94" t="s">
        <v>36</v>
      </c>
      <c r="R29" s="109" t="s">
        <v>36</v>
      </c>
      <c r="S29" s="95" t="s">
        <v>40</v>
      </c>
      <c r="T29" s="109" t="s">
        <v>45</v>
      </c>
      <c r="U29" s="109"/>
      <c r="V29" s="109"/>
      <c r="W29" s="109" t="s">
        <v>226</v>
      </c>
      <c r="X29" s="96">
        <f>VLOOKUP(B29,'Bonos BV LPF 03-2020'!B:J,9,0)</f>
        <v>8920500</v>
      </c>
    </row>
    <row r="30" spans="1:24" s="75" customFormat="1" ht="15" customHeight="1">
      <c r="A30" s="94"/>
      <c r="B30" s="14"/>
      <c r="C30" s="15"/>
      <c r="D30" s="70"/>
      <c r="E30" s="70"/>
      <c r="F30" s="70"/>
      <c r="G30" s="17"/>
      <c r="H30" s="17"/>
      <c r="I30" s="17"/>
      <c r="J30" s="17"/>
      <c r="K30" s="17"/>
      <c r="L30" s="18"/>
      <c r="M30" s="19"/>
      <c r="N30" s="17"/>
      <c r="O30" s="17"/>
      <c r="P30" s="17"/>
      <c r="Q30" s="17"/>
      <c r="R30" s="19"/>
      <c r="S30" s="19"/>
      <c r="T30" s="19"/>
      <c r="U30" s="19"/>
      <c r="V30" s="19"/>
      <c r="W30" s="19"/>
      <c r="X30" s="20"/>
    </row>
    <row r="31" spans="1:24" s="13" customFormat="1" ht="15.75">
      <c r="A31" s="7"/>
      <c r="B31" s="8" t="s">
        <v>108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91"/>
      <c r="X31" s="12"/>
    </row>
    <row r="32" spans="1:24" s="24" customFormat="1" ht="15" customHeight="1">
      <c r="A32" s="94">
        <v>13</v>
      </c>
      <c r="B32" s="92" t="s">
        <v>109</v>
      </c>
      <c r="C32" s="93" t="s">
        <v>42</v>
      </c>
      <c r="D32" s="109" t="s">
        <v>43</v>
      </c>
      <c r="E32" s="110">
        <v>1600</v>
      </c>
      <c r="F32" s="109">
        <v>126</v>
      </c>
      <c r="G32" s="109">
        <v>2</v>
      </c>
      <c r="H32" s="109" t="s">
        <v>36</v>
      </c>
      <c r="I32" s="109" t="s">
        <v>36</v>
      </c>
      <c r="J32" s="109" t="s">
        <v>39</v>
      </c>
      <c r="K32" s="109" t="s">
        <v>36</v>
      </c>
      <c r="L32" s="109"/>
      <c r="M32" s="109" t="s">
        <v>36</v>
      </c>
      <c r="N32" s="94"/>
      <c r="O32" s="95" t="s">
        <v>53</v>
      </c>
      <c r="P32" s="95" t="s">
        <v>37</v>
      </c>
      <c r="Q32" s="94"/>
      <c r="R32" s="109" t="s">
        <v>36</v>
      </c>
      <c r="S32" s="95" t="s">
        <v>40</v>
      </c>
      <c r="T32" s="109" t="s">
        <v>45</v>
      </c>
      <c r="U32" s="109"/>
      <c r="V32" s="109"/>
      <c r="W32" s="109" t="s">
        <v>226</v>
      </c>
      <c r="X32" s="96">
        <f>VLOOKUP(B32,'Bonos BV LPF 03-2020'!B:J,9,0)</f>
        <v>12198000</v>
      </c>
    </row>
    <row r="33" spans="1:24" s="24" customFormat="1" ht="15" customHeight="1">
      <c r="A33" s="94">
        <v>14</v>
      </c>
      <c r="B33" s="92" t="s">
        <v>110</v>
      </c>
      <c r="C33" s="93" t="s">
        <v>42</v>
      </c>
      <c r="D33" s="109" t="s">
        <v>43</v>
      </c>
      <c r="E33" s="110">
        <v>1600</v>
      </c>
      <c r="F33" s="109">
        <v>126</v>
      </c>
      <c r="G33" s="109">
        <v>6</v>
      </c>
      <c r="H33" s="109" t="s">
        <v>36</v>
      </c>
      <c r="I33" s="109" t="s">
        <v>36</v>
      </c>
      <c r="J33" s="109" t="s">
        <v>39</v>
      </c>
      <c r="K33" s="109" t="s">
        <v>36</v>
      </c>
      <c r="L33" s="109"/>
      <c r="M33" s="109" t="s">
        <v>36</v>
      </c>
      <c r="N33" s="94" t="s">
        <v>36</v>
      </c>
      <c r="O33" s="95" t="s">
        <v>53</v>
      </c>
      <c r="P33" s="95" t="s">
        <v>37</v>
      </c>
      <c r="Q33" s="94"/>
      <c r="R33" s="109" t="s">
        <v>36</v>
      </c>
      <c r="S33" s="95" t="s">
        <v>46</v>
      </c>
      <c r="T33" s="109" t="s">
        <v>45</v>
      </c>
      <c r="U33" s="109"/>
      <c r="V33" s="109"/>
      <c r="W33" s="109" t="s">
        <v>226</v>
      </c>
      <c r="X33" s="96">
        <f>VLOOKUP(B33,'Bonos BV LPF 03-2020'!B:J,9,0)</f>
        <v>13195500</v>
      </c>
    </row>
    <row r="34" spans="1:24" s="24" customFormat="1" ht="15" customHeight="1">
      <c r="A34" s="94">
        <v>15</v>
      </c>
      <c r="B34" s="92" t="s">
        <v>111</v>
      </c>
      <c r="C34" s="93" t="s">
        <v>42</v>
      </c>
      <c r="D34" s="109" t="s">
        <v>227</v>
      </c>
      <c r="E34" s="110">
        <v>1600</v>
      </c>
      <c r="F34" s="109">
        <v>126</v>
      </c>
      <c r="G34" s="109">
        <v>6</v>
      </c>
      <c r="H34" s="109" t="s">
        <v>36</v>
      </c>
      <c r="I34" s="109" t="s">
        <v>36</v>
      </c>
      <c r="J34" s="109" t="s">
        <v>39</v>
      </c>
      <c r="K34" s="109" t="s">
        <v>36</v>
      </c>
      <c r="L34" s="109"/>
      <c r="M34" s="109" t="s">
        <v>36</v>
      </c>
      <c r="N34" s="94" t="s">
        <v>36</v>
      </c>
      <c r="O34" s="95" t="s">
        <v>53</v>
      </c>
      <c r="P34" s="95" t="s">
        <v>37</v>
      </c>
      <c r="Q34" s="94"/>
      <c r="R34" s="109" t="s">
        <v>36</v>
      </c>
      <c r="S34" s="95" t="s">
        <v>46</v>
      </c>
      <c r="T34" s="109" t="s">
        <v>45</v>
      </c>
      <c r="U34" s="109"/>
      <c r="V34" s="109"/>
      <c r="W34" s="109" t="s">
        <v>226</v>
      </c>
      <c r="X34" s="96">
        <f>VLOOKUP(B34,'Bonos BV LPF 03-2020'!B:J,9,0)</f>
        <v>14050500</v>
      </c>
    </row>
    <row r="35" spans="1:24" ht="15.75">
      <c r="B35" s="14"/>
      <c r="C35" s="15"/>
      <c r="D35" s="70"/>
      <c r="E35" s="70"/>
      <c r="F35" s="70"/>
      <c r="G35" s="17"/>
      <c r="H35" s="17"/>
      <c r="I35" s="17"/>
      <c r="J35" s="17"/>
      <c r="K35" s="17"/>
      <c r="L35" s="18"/>
      <c r="M35" s="19"/>
      <c r="N35" s="17"/>
      <c r="O35" s="17"/>
      <c r="P35" s="17"/>
      <c r="Q35" s="17"/>
      <c r="X35" s="20"/>
    </row>
    <row r="36" spans="1:24" s="13" customFormat="1" ht="15.75">
      <c r="A36" s="7"/>
      <c r="B36" s="8" t="s">
        <v>112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91"/>
      <c r="X36" s="12"/>
    </row>
    <row r="37" spans="1:24" s="24" customFormat="1" ht="15" customHeight="1">
      <c r="A37" s="94">
        <v>16</v>
      </c>
      <c r="B37" s="92" t="s">
        <v>113</v>
      </c>
      <c r="C37" s="93" t="s">
        <v>35</v>
      </c>
      <c r="D37" s="109" t="s">
        <v>43</v>
      </c>
      <c r="E37" s="110">
        <v>2000</v>
      </c>
      <c r="F37" s="109">
        <v>147</v>
      </c>
      <c r="G37" s="109">
        <v>6</v>
      </c>
      <c r="H37" s="109" t="s">
        <v>36</v>
      </c>
      <c r="I37" s="109" t="s">
        <v>36</v>
      </c>
      <c r="J37" s="109" t="s">
        <v>39</v>
      </c>
      <c r="K37" s="109" t="s">
        <v>36</v>
      </c>
      <c r="L37" s="109" t="s">
        <v>36</v>
      </c>
      <c r="M37" s="109" t="s">
        <v>36</v>
      </c>
      <c r="N37" s="94"/>
      <c r="O37" s="95" t="s">
        <v>53</v>
      </c>
      <c r="P37" s="95" t="s">
        <v>37</v>
      </c>
      <c r="Q37" s="94"/>
      <c r="R37" s="109" t="s">
        <v>36</v>
      </c>
      <c r="S37" s="95" t="s">
        <v>46</v>
      </c>
      <c r="T37" s="109" t="s">
        <v>45</v>
      </c>
      <c r="U37" s="109"/>
      <c r="V37" s="109"/>
      <c r="W37" s="109" t="s">
        <v>228</v>
      </c>
      <c r="X37" s="96">
        <f>VLOOKUP(B37,'Bonos BV LPF 03-2020'!B:J,9,0)</f>
        <v>14240500</v>
      </c>
    </row>
    <row r="38" spans="1:24" s="24" customFormat="1" ht="15" customHeight="1">
      <c r="A38" s="94">
        <v>17</v>
      </c>
      <c r="B38" s="92" t="s">
        <v>114</v>
      </c>
      <c r="C38" s="93" t="s">
        <v>35</v>
      </c>
      <c r="D38" s="109" t="s">
        <v>227</v>
      </c>
      <c r="E38" s="110">
        <v>2000</v>
      </c>
      <c r="F38" s="109">
        <v>147</v>
      </c>
      <c r="G38" s="109">
        <v>6</v>
      </c>
      <c r="H38" s="109" t="s">
        <v>36</v>
      </c>
      <c r="I38" s="109" t="s">
        <v>36</v>
      </c>
      <c r="J38" s="109" t="s">
        <v>46</v>
      </c>
      <c r="K38" s="109" t="s">
        <v>36</v>
      </c>
      <c r="L38" s="109" t="s">
        <v>36</v>
      </c>
      <c r="M38" s="109" t="s">
        <v>36</v>
      </c>
      <c r="N38" s="94" t="s">
        <v>36</v>
      </c>
      <c r="O38" s="95" t="s">
        <v>53</v>
      </c>
      <c r="P38" s="95" t="s">
        <v>37</v>
      </c>
      <c r="Q38" s="94"/>
      <c r="R38" s="109" t="s">
        <v>36</v>
      </c>
      <c r="S38" s="95" t="s">
        <v>46</v>
      </c>
      <c r="T38" s="109" t="s">
        <v>45</v>
      </c>
      <c r="U38" s="109"/>
      <c r="V38" s="109"/>
      <c r="W38" s="109" t="s">
        <v>228</v>
      </c>
      <c r="X38" s="96">
        <f>VLOOKUP(B38,'Bonos BV LPF 03-2020'!B:J,9,0)</f>
        <v>15190500</v>
      </c>
    </row>
    <row r="39" spans="1:24" s="24" customFormat="1" ht="15" customHeight="1">
      <c r="A39" s="94">
        <v>18</v>
      </c>
      <c r="B39" s="92" t="s">
        <v>115</v>
      </c>
      <c r="C39" s="93" t="s">
        <v>35</v>
      </c>
      <c r="D39" s="109" t="s">
        <v>229</v>
      </c>
      <c r="E39" s="110">
        <v>1600</v>
      </c>
      <c r="F39" s="109">
        <v>201</v>
      </c>
      <c r="G39" s="109">
        <v>6</v>
      </c>
      <c r="H39" s="109" t="s">
        <v>36</v>
      </c>
      <c r="I39" s="109" t="s">
        <v>36</v>
      </c>
      <c r="J39" s="109" t="s">
        <v>46</v>
      </c>
      <c r="K39" s="109" t="s">
        <v>36</v>
      </c>
      <c r="L39" s="109" t="s">
        <v>36</v>
      </c>
      <c r="M39" s="109" t="s">
        <v>36</v>
      </c>
      <c r="N39" s="94" t="s">
        <v>36</v>
      </c>
      <c r="O39" s="95" t="s">
        <v>53</v>
      </c>
      <c r="P39" s="95" t="s">
        <v>230</v>
      </c>
      <c r="Q39" s="94"/>
      <c r="R39" s="109" t="s">
        <v>36</v>
      </c>
      <c r="S39" s="95" t="s">
        <v>46</v>
      </c>
      <c r="T39" s="109" t="s">
        <v>45</v>
      </c>
      <c r="U39" s="109"/>
      <c r="V39" s="109" t="s">
        <v>231</v>
      </c>
      <c r="W39" s="109" t="s">
        <v>228</v>
      </c>
      <c r="X39" s="96">
        <f>VLOOKUP(B39,'Bonos BV LPF 03-2020'!B:J,9,0)</f>
        <v>18515500</v>
      </c>
    </row>
    <row r="40" spans="1:24" s="24" customFormat="1" ht="15" customHeight="1">
      <c r="A40" s="94">
        <v>19</v>
      </c>
      <c r="B40" s="92" t="s">
        <v>116</v>
      </c>
      <c r="C40" s="93" t="s">
        <v>35</v>
      </c>
      <c r="D40" s="109" t="s">
        <v>229</v>
      </c>
      <c r="E40" s="110">
        <v>1600</v>
      </c>
      <c r="F40" s="109">
        <v>201</v>
      </c>
      <c r="G40" s="109">
        <v>6</v>
      </c>
      <c r="H40" s="109" t="s">
        <v>36</v>
      </c>
      <c r="I40" s="109" t="s">
        <v>36</v>
      </c>
      <c r="J40" s="109" t="s">
        <v>46</v>
      </c>
      <c r="K40" s="109" t="s">
        <v>36</v>
      </c>
      <c r="L40" s="109" t="s">
        <v>36</v>
      </c>
      <c r="M40" s="109" t="s">
        <v>36</v>
      </c>
      <c r="N40" s="94" t="s">
        <v>36</v>
      </c>
      <c r="O40" s="95" t="s">
        <v>53</v>
      </c>
      <c r="P40" s="95" t="s">
        <v>230</v>
      </c>
      <c r="Q40" s="94"/>
      <c r="R40" s="109" t="s">
        <v>36</v>
      </c>
      <c r="S40" s="95" t="s">
        <v>46</v>
      </c>
      <c r="T40" s="109" t="s">
        <v>45</v>
      </c>
      <c r="U40" s="109"/>
      <c r="V40" s="109" t="s">
        <v>231</v>
      </c>
      <c r="W40" s="109" t="s">
        <v>228</v>
      </c>
      <c r="X40" s="96">
        <f>VLOOKUP(B40,'Bonos BV LPF 03-2020'!B:J,9,0)</f>
        <v>18515500</v>
      </c>
    </row>
    <row r="41" spans="1:24" ht="15.75">
      <c r="B41" s="14"/>
      <c r="C41" s="15"/>
      <c r="D41" s="70"/>
      <c r="E41" s="70"/>
      <c r="F41" s="70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X41" s="20"/>
    </row>
    <row r="42" spans="1:24" s="13" customFormat="1" ht="15.75">
      <c r="A42" s="7"/>
      <c r="B42" s="8" t="s">
        <v>117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91"/>
      <c r="X42" s="12"/>
    </row>
    <row r="43" spans="1:24" s="24" customFormat="1" ht="15" customHeight="1">
      <c r="A43" s="94">
        <v>20</v>
      </c>
      <c r="B43" s="92" t="s">
        <v>118</v>
      </c>
      <c r="C43" s="93" t="s">
        <v>35</v>
      </c>
      <c r="D43" s="109" t="s">
        <v>227</v>
      </c>
      <c r="E43" s="110">
        <v>1600</v>
      </c>
      <c r="F43" s="109">
        <v>128</v>
      </c>
      <c r="G43" s="109">
        <v>6</v>
      </c>
      <c r="H43" s="109" t="s">
        <v>36</v>
      </c>
      <c r="I43" s="109" t="s">
        <v>36</v>
      </c>
      <c r="J43" s="109" t="s">
        <v>46</v>
      </c>
      <c r="K43" s="109" t="s">
        <v>36</v>
      </c>
      <c r="L43" s="109" t="s">
        <v>36</v>
      </c>
      <c r="M43" s="109" t="s">
        <v>36</v>
      </c>
      <c r="N43" s="94" t="s">
        <v>36</v>
      </c>
      <c r="O43" s="95" t="s">
        <v>53</v>
      </c>
      <c r="P43" s="95" t="s">
        <v>230</v>
      </c>
      <c r="Q43" s="94" t="s">
        <v>36</v>
      </c>
      <c r="R43" s="109" t="s">
        <v>36</v>
      </c>
      <c r="S43" s="95" t="s">
        <v>46</v>
      </c>
      <c r="T43" s="109" t="s">
        <v>45</v>
      </c>
      <c r="U43" s="109"/>
      <c r="V43" s="109"/>
      <c r="W43" s="109"/>
      <c r="X43" s="96">
        <f>VLOOKUP(B43,'Bonos BV LPF 03-2020'!B:J,9,0)</f>
        <v>14050500</v>
      </c>
    </row>
    <row r="44" spans="1:24" s="24" customFormat="1" ht="15" customHeight="1">
      <c r="A44" s="94">
        <v>21</v>
      </c>
      <c r="B44" s="92" t="s">
        <v>119</v>
      </c>
      <c r="C44" s="93" t="s">
        <v>35</v>
      </c>
      <c r="D44" s="109" t="s">
        <v>227</v>
      </c>
      <c r="E44" s="110">
        <v>2000</v>
      </c>
      <c r="F44" s="109">
        <v>164</v>
      </c>
      <c r="G44" s="109">
        <v>6</v>
      </c>
      <c r="H44" s="109" t="s">
        <v>36</v>
      </c>
      <c r="I44" s="109" t="s">
        <v>36</v>
      </c>
      <c r="J44" s="109" t="s">
        <v>46</v>
      </c>
      <c r="K44" s="109" t="s">
        <v>36</v>
      </c>
      <c r="L44" s="109" t="s">
        <v>36</v>
      </c>
      <c r="M44" s="109" t="s">
        <v>36</v>
      </c>
      <c r="N44" s="94" t="s">
        <v>36</v>
      </c>
      <c r="O44" s="95" t="s">
        <v>53</v>
      </c>
      <c r="P44" s="95" t="s">
        <v>230</v>
      </c>
      <c r="Q44" s="94" t="s">
        <v>36</v>
      </c>
      <c r="R44" s="109" t="s">
        <v>36</v>
      </c>
      <c r="S44" s="95" t="s">
        <v>46</v>
      </c>
      <c r="T44" s="109" t="s">
        <v>45</v>
      </c>
      <c r="U44" s="109"/>
      <c r="V44" s="109" t="s">
        <v>232</v>
      </c>
      <c r="W44" s="109"/>
      <c r="X44" s="96">
        <f>VLOOKUP(B44,'Bonos BV LPF 03-2020'!B:J,9,0)</f>
        <v>15950500</v>
      </c>
    </row>
    <row r="45" spans="1:24" ht="15.75">
      <c r="B45" s="14"/>
      <c r="C45" s="15"/>
      <c r="D45" s="70"/>
      <c r="E45" s="70"/>
      <c r="F45" s="70"/>
      <c r="G45" s="17"/>
      <c r="H45" s="17"/>
      <c r="I45" s="17"/>
      <c r="J45" s="17"/>
      <c r="K45" s="17"/>
      <c r="L45" s="18"/>
      <c r="M45" s="19"/>
      <c r="N45" s="17"/>
      <c r="O45" s="17"/>
      <c r="P45" s="17"/>
      <c r="Q45" s="17"/>
      <c r="X45" s="20"/>
    </row>
    <row r="46" spans="1:24" s="13" customFormat="1" ht="15.75">
      <c r="A46" s="7"/>
      <c r="B46" s="8" t="s">
        <v>120</v>
      </c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91"/>
      <c r="X46" s="12"/>
    </row>
    <row r="47" spans="1:24" s="24" customFormat="1" ht="15" customHeight="1">
      <c r="A47" s="94">
        <v>22</v>
      </c>
      <c r="B47" s="92" t="s">
        <v>121</v>
      </c>
      <c r="C47" s="93" t="s">
        <v>35</v>
      </c>
      <c r="D47" s="109" t="s">
        <v>43</v>
      </c>
      <c r="E47" s="110">
        <v>2000</v>
      </c>
      <c r="F47" s="109">
        <v>250</v>
      </c>
      <c r="G47" s="109">
        <v>7</v>
      </c>
      <c r="H47" s="109" t="s">
        <v>36</v>
      </c>
      <c r="I47" s="109" t="s">
        <v>36</v>
      </c>
      <c r="J47" s="109" t="s">
        <v>46</v>
      </c>
      <c r="K47" s="109" t="s">
        <v>36</v>
      </c>
      <c r="L47" s="109" t="s">
        <v>36</v>
      </c>
      <c r="M47" s="109" t="s">
        <v>36</v>
      </c>
      <c r="N47" s="94" t="s">
        <v>36</v>
      </c>
      <c r="O47" s="95" t="s">
        <v>53</v>
      </c>
      <c r="P47" s="95" t="s">
        <v>230</v>
      </c>
      <c r="Q47" s="94" t="s">
        <v>36</v>
      </c>
      <c r="R47" s="109" t="s">
        <v>36</v>
      </c>
      <c r="S47" s="95" t="s">
        <v>46</v>
      </c>
      <c r="T47" s="109" t="s">
        <v>45</v>
      </c>
      <c r="U47" s="109"/>
      <c r="V47" s="109"/>
      <c r="W47" s="109" t="s">
        <v>225</v>
      </c>
      <c r="X47" s="96">
        <f>VLOOKUP(B47,'Bonos BV LPF 03-2020'!B:J,9,0)</f>
        <v>23265500</v>
      </c>
    </row>
    <row r="48" spans="1:24" s="24" customFormat="1" ht="15" customHeight="1">
      <c r="A48" s="94">
        <v>23</v>
      </c>
      <c r="B48" s="92" t="s">
        <v>122</v>
      </c>
      <c r="C48" s="93" t="s">
        <v>35</v>
      </c>
      <c r="D48" s="109" t="s">
        <v>43</v>
      </c>
      <c r="E48" s="110">
        <v>2000</v>
      </c>
      <c r="F48" s="109">
        <v>250</v>
      </c>
      <c r="G48" s="109">
        <v>6</v>
      </c>
      <c r="H48" s="109" t="s">
        <v>36</v>
      </c>
      <c r="I48" s="109" t="s">
        <v>36</v>
      </c>
      <c r="J48" s="109" t="s">
        <v>46</v>
      </c>
      <c r="K48" s="109" t="s">
        <v>36</v>
      </c>
      <c r="L48" s="109" t="s">
        <v>36</v>
      </c>
      <c r="M48" s="109" t="s">
        <v>36</v>
      </c>
      <c r="N48" s="94" t="s">
        <v>36</v>
      </c>
      <c r="O48" s="95" t="s">
        <v>53</v>
      </c>
      <c r="P48" s="95" t="s">
        <v>230</v>
      </c>
      <c r="Q48" s="94" t="s">
        <v>36</v>
      </c>
      <c r="R48" s="109" t="s">
        <v>36</v>
      </c>
      <c r="S48" s="95" t="s">
        <v>46</v>
      </c>
      <c r="T48" s="109" t="s">
        <v>45</v>
      </c>
      <c r="U48" s="109"/>
      <c r="V48" s="109"/>
      <c r="W48" s="109" t="s">
        <v>228</v>
      </c>
      <c r="X48" s="96">
        <f>VLOOKUP(B48,'Bonos BV LPF 03-2020'!B:J,9,0)</f>
        <v>21840500</v>
      </c>
    </row>
    <row r="49" spans="1:24" ht="15.75">
      <c r="B49" s="14"/>
      <c r="C49" s="15"/>
      <c r="D49" s="70"/>
      <c r="E49" s="70"/>
      <c r="F49" s="70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X49" s="20"/>
    </row>
    <row r="50" spans="1:24" s="13" customFormat="1" ht="15.75">
      <c r="A50" s="7"/>
      <c r="B50" s="8" t="s">
        <v>76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91"/>
      <c r="X50" s="12"/>
    </row>
    <row r="51" spans="1:24" s="24" customFormat="1" ht="15" customHeight="1">
      <c r="A51" s="94">
        <v>24</v>
      </c>
      <c r="B51" s="92" t="s">
        <v>85</v>
      </c>
      <c r="C51" s="93" t="s">
        <v>94</v>
      </c>
      <c r="D51" s="109" t="s">
        <v>43</v>
      </c>
      <c r="E51" s="110">
        <v>1400</v>
      </c>
      <c r="F51" s="109">
        <v>99</v>
      </c>
      <c r="G51" s="109">
        <v>2</v>
      </c>
      <c r="H51" s="109" t="s">
        <v>36</v>
      </c>
      <c r="I51" s="109" t="s">
        <v>36</v>
      </c>
      <c r="J51" s="109" t="s">
        <v>39</v>
      </c>
      <c r="K51" s="109" t="s">
        <v>36</v>
      </c>
      <c r="L51" s="109"/>
      <c r="M51" s="109" t="s">
        <v>36</v>
      </c>
      <c r="N51" s="94"/>
      <c r="O51" s="95" t="s">
        <v>53</v>
      </c>
      <c r="P51" s="95" t="s">
        <v>37</v>
      </c>
      <c r="Q51" s="94" t="s">
        <v>36</v>
      </c>
      <c r="R51" s="109" t="s">
        <v>36</v>
      </c>
      <c r="S51" s="95" t="s">
        <v>46</v>
      </c>
      <c r="T51" s="109" t="s">
        <v>45</v>
      </c>
      <c r="U51" s="109" t="s">
        <v>36</v>
      </c>
      <c r="V51" s="109"/>
      <c r="W51" s="109"/>
      <c r="X51" s="96">
        <f>VLOOKUP(B51,'Bonos BV LPF 03-2020'!B:J,9,0)</f>
        <v>10298000</v>
      </c>
    </row>
    <row r="52" spans="1:24" s="24" customFormat="1" ht="15" customHeight="1">
      <c r="A52" s="94">
        <v>25</v>
      </c>
      <c r="B52" s="92" t="s">
        <v>86</v>
      </c>
      <c r="C52" s="93" t="s">
        <v>94</v>
      </c>
      <c r="D52" s="109" t="s">
        <v>41</v>
      </c>
      <c r="E52" s="110">
        <v>1400</v>
      </c>
      <c r="F52" s="109">
        <v>99</v>
      </c>
      <c r="G52" s="109">
        <v>2</v>
      </c>
      <c r="H52" s="109" t="s">
        <v>36</v>
      </c>
      <c r="I52" s="109" t="s">
        <v>36</v>
      </c>
      <c r="J52" s="109" t="s">
        <v>39</v>
      </c>
      <c r="K52" s="109" t="s">
        <v>36</v>
      </c>
      <c r="L52" s="109"/>
      <c r="M52" s="109" t="s">
        <v>36</v>
      </c>
      <c r="N52" s="94"/>
      <c r="O52" s="95" t="s">
        <v>53</v>
      </c>
      <c r="P52" s="95" t="s">
        <v>37</v>
      </c>
      <c r="Q52" s="94" t="s">
        <v>36</v>
      </c>
      <c r="R52" s="109" t="s">
        <v>36</v>
      </c>
      <c r="S52" s="95" t="s">
        <v>46</v>
      </c>
      <c r="T52" s="109" t="s">
        <v>45</v>
      </c>
      <c r="U52" s="109" t="s">
        <v>36</v>
      </c>
      <c r="V52" s="109"/>
      <c r="W52" s="109"/>
      <c r="X52" s="96">
        <f>VLOOKUP(B52,'Bonos BV LPF 03-2020'!B:J,9,0)</f>
        <v>11248000</v>
      </c>
    </row>
    <row r="53" spans="1:24" ht="15.75">
      <c r="B53" s="14"/>
      <c r="C53" s="15"/>
      <c r="D53" s="70"/>
      <c r="E53" s="70"/>
      <c r="F53" s="70"/>
      <c r="G53" s="17"/>
      <c r="H53" s="17"/>
      <c r="I53" s="17"/>
      <c r="J53" s="17"/>
      <c r="K53" s="17"/>
      <c r="L53" s="18"/>
      <c r="M53" s="19"/>
      <c r="N53" s="17"/>
      <c r="O53" s="17"/>
      <c r="P53" s="17"/>
      <c r="Q53" s="17"/>
      <c r="X53" s="20"/>
    </row>
    <row r="54" spans="1:24" s="13" customFormat="1" ht="15.75">
      <c r="A54" s="7"/>
      <c r="B54" s="8" t="s">
        <v>123</v>
      </c>
      <c r="C54" s="22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91"/>
      <c r="X54" s="12"/>
    </row>
    <row r="55" spans="1:24" s="24" customFormat="1" ht="15" customHeight="1">
      <c r="A55" s="94">
        <v>26</v>
      </c>
      <c r="B55" s="92" t="s">
        <v>124</v>
      </c>
      <c r="C55" s="93" t="s">
        <v>35</v>
      </c>
      <c r="D55" s="109" t="s">
        <v>43</v>
      </c>
      <c r="E55" s="110">
        <v>1400</v>
      </c>
      <c r="F55" s="109">
        <v>99</v>
      </c>
      <c r="G55" s="109">
        <v>2</v>
      </c>
      <c r="H55" s="109" t="s">
        <v>36</v>
      </c>
      <c r="I55" s="109" t="s">
        <v>36</v>
      </c>
      <c r="J55" s="109" t="s">
        <v>39</v>
      </c>
      <c r="K55" s="109" t="s">
        <v>36</v>
      </c>
      <c r="L55" s="109"/>
      <c r="M55" s="109" t="s">
        <v>36</v>
      </c>
      <c r="N55" s="94"/>
      <c r="O55" s="95" t="s">
        <v>53</v>
      </c>
      <c r="P55" s="95" t="s">
        <v>37</v>
      </c>
      <c r="Q55" s="94" t="s">
        <v>36</v>
      </c>
      <c r="R55" s="109"/>
      <c r="S55" s="95" t="s">
        <v>40</v>
      </c>
      <c r="T55" s="109" t="s">
        <v>38</v>
      </c>
      <c r="U55" s="109"/>
      <c r="V55" s="109"/>
      <c r="W55" s="109"/>
      <c r="X55" s="96">
        <f>VLOOKUP(B55,'Bonos BV LPF 03-2020'!B:J,9,0)</f>
        <v>9443000</v>
      </c>
    </row>
    <row r="56" spans="1:24" s="24" customFormat="1" ht="15" customHeight="1">
      <c r="A56" s="94">
        <v>27</v>
      </c>
      <c r="B56" s="92" t="s">
        <v>125</v>
      </c>
      <c r="C56" s="93" t="s">
        <v>35</v>
      </c>
      <c r="D56" s="109" t="s">
        <v>43</v>
      </c>
      <c r="E56" s="110">
        <v>1400</v>
      </c>
      <c r="F56" s="109">
        <v>99</v>
      </c>
      <c r="G56" s="109">
        <v>6</v>
      </c>
      <c r="H56" s="109" t="s">
        <v>36</v>
      </c>
      <c r="I56" s="109" t="s">
        <v>36</v>
      </c>
      <c r="J56" s="109" t="s">
        <v>39</v>
      </c>
      <c r="K56" s="109" t="s">
        <v>36</v>
      </c>
      <c r="L56" s="109"/>
      <c r="M56" s="109" t="s">
        <v>36</v>
      </c>
      <c r="N56" s="94"/>
      <c r="O56" s="95" t="s">
        <v>53</v>
      </c>
      <c r="P56" s="95" t="s">
        <v>37</v>
      </c>
      <c r="Q56" s="94" t="s">
        <v>36</v>
      </c>
      <c r="R56" s="109" t="s">
        <v>36</v>
      </c>
      <c r="S56" s="95" t="s">
        <v>40</v>
      </c>
      <c r="T56" s="109" t="s">
        <v>45</v>
      </c>
      <c r="U56" s="109"/>
      <c r="V56" s="109"/>
      <c r="W56" s="109"/>
      <c r="X56" s="96">
        <f>VLOOKUP(B56,'Bonos BV LPF 03-2020'!B:J,9,0)</f>
        <v>10583000</v>
      </c>
    </row>
    <row r="57" spans="1:24" s="24" customFormat="1" ht="15" customHeight="1">
      <c r="A57" s="94">
        <v>28</v>
      </c>
      <c r="B57" s="92" t="s">
        <v>126</v>
      </c>
      <c r="C57" s="93" t="s">
        <v>35</v>
      </c>
      <c r="D57" s="109" t="s">
        <v>41</v>
      </c>
      <c r="E57" s="110">
        <v>1400</v>
      </c>
      <c r="F57" s="109">
        <v>99</v>
      </c>
      <c r="G57" s="109">
        <v>6</v>
      </c>
      <c r="H57" s="109" t="s">
        <v>36</v>
      </c>
      <c r="I57" s="109" t="s">
        <v>36</v>
      </c>
      <c r="J57" s="109" t="s">
        <v>39</v>
      </c>
      <c r="K57" s="109" t="s">
        <v>36</v>
      </c>
      <c r="L57" s="109"/>
      <c r="M57" s="109" t="s">
        <v>36</v>
      </c>
      <c r="N57" s="94"/>
      <c r="O57" s="95" t="s">
        <v>53</v>
      </c>
      <c r="P57" s="95" t="s">
        <v>37</v>
      </c>
      <c r="Q57" s="94" t="s">
        <v>36</v>
      </c>
      <c r="R57" s="109" t="s">
        <v>36</v>
      </c>
      <c r="S57" s="95" t="s">
        <v>40</v>
      </c>
      <c r="T57" s="109" t="s">
        <v>45</v>
      </c>
      <c r="U57" s="109"/>
      <c r="V57" s="109"/>
      <c r="W57" s="109"/>
      <c r="X57" s="96">
        <f>VLOOKUP(B57,'Bonos BV LPF 03-2020'!B:J,9,0)</f>
        <v>11248000</v>
      </c>
    </row>
    <row r="58" spans="1:24" ht="15.75">
      <c r="B58" s="14"/>
      <c r="C58" s="15"/>
      <c r="D58" s="70"/>
      <c r="E58" s="70"/>
      <c r="F58" s="70"/>
      <c r="G58" s="17"/>
      <c r="H58" s="17"/>
      <c r="I58" s="17"/>
      <c r="J58" s="17"/>
      <c r="K58" s="17"/>
      <c r="L58" s="18"/>
      <c r="M58" s="19"/>
      <c r="N58" s="17"/>
      <c r="O58" s="17"/>
      <c r="P58" s="17"/>
      <c r="Q58" s="17"/>
      <c r="X58" s="20"/>
    </row>
    <row r="59" spans="1:24" s="13" customFormat="1" ht="15.75">
      <c r="A59" s="7"/>
      <c r="B59" s="8" t="s">
        <v>233</v>
      </c>
      <c r="C59" s="22"/>
      <c r="D59" s="22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91"/>
      <c r="X59" s="12"/>
    </row>
    <row r="60" spans="1:24" s="24" customFormat="1" ht="15" customHeight="1">
      <c r="A60" s="94">
        <v>29</v>
      </c>
      <c r="B60" s="92" t="s">
        <v>128</v>
      </c>
      <c r="C60" s="93" t="s">
        <v>23</v>
      </c>
      <c r="D60" s="109" t="s">
        <v>43</v>
      </c>
      <c r="E60" s="110">
        <v>1600</v>
      </c>
      <c r="F60" s="109">
        <v>123</v>
      </c>
      <c r="G60" s="109">
        <v>6</v>
      </c>
      <c r="H60" s="109" t="s">
        <v>36</v>
      </c>
      <c r="I60" s="109" t="s">
        <v>36</v>
      </c>
      <c r="J60" s="109" t="s">
        <v>39</v>
      </c>
      <c r="K60" s="109" t="s">
        <v>36</v>
      </c>
      <c r="L60" s="109" t="s">
        <v>36</v>
      </c>
      <c r="M60" s="109" t="s">
        <v>36</v>
      </c>
      <c r="N60" s="94" t="s">
        <v>36</v>
      </c>
      <c r="O60" s="95" t="s">
        <v>53</v>
      </c>
      <c r="P60" s="95" t="s">
        <v>230</v>
      </c>
      <c r="Q60" s="94"/>
      <c r="R60" s="109" t="s">
        <v>36</v>
      </c>
      <c r="S60" s="95" t="s">
        <v>46</v>
      </c>
      <c r="T60" s="109" t="s">
        <v>45</v>
      </c>
      <c r="U60" s="109" t="s">
        <v>36</v>
      </c>
      <c r="V60" s="109"/>
      <c r="W60" s="109" t="s">
        <v>225</v>
      </c>
      <c r="X60" s="96">
        <f>VLOOKUP(B60,'Bonos BV LPF 03-2020'!B:J,9,0)</f>
        <v>12340500</v>
      </c>
    </row>
    <row r="61" spans="1:24" s="24" customFormat="1" ht="15" customHeight="1">
      <c r="A61" s="94">
        <v>30</v>
      </c>
      <c r="B61" s="92" t="s">
        <v>129</v>
      </c>
      <c r="C61" s="93" t="s">
        <v>23</v>
      </c>
      <c r="D61" s="109" t="s">
        <v>227</v>
      </c>
      <c r="E61" s="110">
        <v>1600</v>
      </c>
      <c r="F61" s="109">
        <v>123</v>
      </c>
      <c r="G61" s="109">
        <v>6</v>
      </c>
      <c r="H61" s="109" t="s">
        <v>36</v>
      </c>
      <c r="I61" s="109" t="s">
        <v>36</v>
      </c>
      <c r="J61" s="109" t="s">
        <v>39</v>
      </c>
      <c r="K61" s="109" t="s">
        <v>36</v>
      </c>
      <c r="L61" s="109" t="s">
        <v>36</v>
      </c>
      <c r="M61" s="109" t="s">
        <v>36</v>
      </c>
      <c r="N61" s="94" t="s">
        <v>36</v>
      </c>
      <c r="O61" s="95" t="s">
        <v>53</v>
      </c>
      <c r="P61" s="95" t="s">
        <v>230</v>
      </c>
      <c r="Q61" s="94"/>
      <c r="R61" s="109" t="s">
        <v>36</v>
      </c>
      <c r="S61" s="95" t="s">
        <v>46</v>
      </c>
      <c r="T61" s="109" t="s">
        <v>45</v>
      </c>
      <c r="U61" s="109" t="s">
        <v>36</v>
      </c>
      <c r="V61" s="109"/>
      <c r="W61" s="109" t="s">
        <v>225</v>
      </c>
      <c r="X61" s="96">
        <f>VLOOKUP(B61,'Bonos BV LPF 03-2020'!B:J,9,0)</f>
        <v>13195500</v>
      </c>
    </row>
    <row r="62" spans="1:24" s="24" customFormat="1" ht="15" customHeight="1">
      <c r="A62" s="94">
        <v>31</v>
      </c>
      <c r="B62" s="92" t="s">
        <v>130</v>
      </c>
      <c r="C62" s="93" t="s">
        <v>23</v>
      </c>
      <c r="D62" s="109" t="s">
        <v>227</v>
      </c>
      <c r="E62" s="110">
        <v>1600</v>
      </c>
      <c r="F62" s="109">
        <v>123</v>
      </c>
      <c r="G62" s="109">
        <v>6</v>
      </c>
      <c r="H62" s="109" t="s">
        <v>36</v>
      </c>
      <c r="I62" s="109" t="s">
        <v>36</v>
      </c>
      <c r="J62" s="109" t="s">
        <v>46</v>
      </c>
      <c r="K62" s="109" t="s">
        <v>36</v>
      </c>
      <c r="L62" s="109" t="s">
        <v>36</v>
      </c>
      <c r="M62" s="109" t="s">
        <v>36</v>
      </c>
      <c r="N62" s="94" t="s">
        <v>36</v>
      </c>
      <c r="O62" s="95" t="s">
        <v>53</v>
      </c>
      <c r="P62" s="95" t="s">
        <v>230</v>
      </c>
      <c r="Q62" s="94"/>
      <c r="R62" s="109" t="s">
        <v>36</v>
      </c>
      <c r="S62" s="95" t="s">
        <v>46</v>
      </c>
      <c r="T62" s="109" t="s">
        <v>45</v>
      </c>
      <c r="U62" s="109" t="s">
        <v>36</v>
      </c>
      <c r="V62" s="109"/>
      <c r="W62" s="109" t="s">
        <v>225</v>
      </c>
      <c r="X62" s="96">
        <f>VLOOKUP(B62,'Bonos BV LPF 03-2020'!B:J,9,0)</f>
        <v>13860500</v>
      </c>
    </row>
    <row r="63" spans="1:24" ht="15.75">
      <c r="B63" s="14"/>
      <c r="C63" s="15"/>
      <c r="D63" s="70"/>
      <c r="E63" s="70"/>
      <c r="F63" s="70"/>
      <c r="G63" s="17"/>
      <c r="H63" s="17"/>
      <c r="I63" s="17"/>
      <c r="J63" s="17"/>
      <c r="K63" s="17"/>
      <c r="L63" s="18"/>
      <c r="M63" s="19"/>
      <c r="N63" s="17"/>
      <c r="O63" s="17"/>
      <c r="P63" s="17"/>
      <c r="Q63" s="17"/>
      <c r="X63" s="20"/>
    </row>
    <row r="64" spans="1:24" s="13" customFormat="1" ht="15.75">
      <c r="A64" s="7"/>
      <c r="B64" s="8" t="s">
        <v>131</v>
      </c>
      <c r="C64" s="22"/>
      <c r="D64" s="22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91"/>
      <c r="X64" s="12"/>
    </row>
    <row r="65" spans="1:24" s="24" customFormat="1" ht="15" customHeight="1">
      <c r="A65" s="94">
        <v>32</v>
      </c>
      <c r="B65" s="92" t="s">
        <v>132</v>
      </c>
      <c r="C65" s="93" t="s">
        <v>23</v>
      </c>
      <c r="D65" s="109" t="s">
        <v>234</v>
      </c>
      <c r="E65" s="110">
        <v>1600</v>
      </c>
      <c r="F65" s="109">
        <v>121</v>
      </c>
      <c r="G65" s="109">
        <v>2</v>
      </c>
      <c r="H65" s="109" t="s">
        <v>235</v>
      </c>
      <c r="I65" s="109" t="s">
        <v>36</v>
      </c>
      <c r="J65" s="109" t="s">
        <v>39</v>
      </c>
      <c r="K65" s="109" t="s">
        <v>235</v>
      </c>
      <c r="L65" s="109"/>
      <c r="M65" s="109"/>
      <c r="N65" s="94"/>
      <c r="O65" s="95" t="s">
        <v>53</v>
      </c>
      <c r="P65" s="95" t="s">
        <v>236</v>
      </c>
      <c r="Q65" s="94" t="s">
        <v>36</v>
      </c>
      <c r="R65" s="109" t="s">
        <v>36</v>
      </c>
      <c r="S65" s="95" t="s">
        <v>46</v>
      </c>
      <c r="T65" s="109" t="s">
        <v>45</v>
      </c>
      <c r="U65" s="109" t="s">
        <v>36</v>
      </c>
      <c r="V65" s="109"/>
      <c r="W65" s="109"/>
      <c r="X65" s="96">
        <f>VLOOKUP(B65,'Bonos BV LPF 03-2020'!B:J,9,0)</f>
        <v>12578000</v>
      </c>
    </row>
    <row r="66" spans="1:24" s="24" customFormat="1" ht="15" customHeight="1">
      <c r="A66" s="94">
        <v>33</v>
      </c>
      <c r="B66" s="92" t="s">
        <v>133</v>
      </c>
      <c r="C66" s="93" t="s">
        <v>23</v>
      </c>
      <c r="D66" s="109" t="s">
        <v>237</v>
      </c>
      <c r="E66" s="110">
        <v>1600</v>
      </c>
      <c r="F66" s="109">
        <v>121</v>
      </c>
      <c r="G66" s="109">
        <v>2</v>
      </c>
      <c r="H66" s="109" t="s">
        <v>235</v>
      </c>
      <c r="I66" s="109" t="s">
        <v>36</v>
      </c>
      <c r="J66" s="109" t="s">
        <v>39</v>
      </c>
      <c r="K66" s="109" t="s">
        <v>235</v>
      </c>
      <c r="L66" s="109"/>
      <c r="M66" s="109"/>
      <c r="N66" s="94"/>
      <c r="O66" s="95" t="s">
        <v>53</v>
      </c>
      <c r="P66" s="95" t="s">
        <v>236</v>
      </c>
      <c r="Q66" s="94" t="s">
        <v>36</v>
      </c>
      <c r="R66" s="109" t="s">
        <v>36</v>
      </c>
      <c r="S66" s="95" t="s">
        <v>46</v>
      </c>
      <c r="T66" s="109" t="s">
        <v>45</v>
      </c>
      <c r="U66" s="109" t="s">
        <v>36</v>
      </c>
      <c r="V66" s="109"/>
      <c r="W66" s="109"/>
      <c r="X66" s="96">
        <f>VLOOKUP(B66,'Bonos BV LPF 03-2020'!B:J,9,0)</f>
        <v>13433000</v>
      </c>
    </row>
    <row r="67" spans="1:24" ht="15.75">
      <c r="B67" s="14"/>
      <c r="C67" s="15"/>
      <c r="D67" s="70"/>
      <c r="E67" s="70"/>
      <c r="F67" s="70"/>
      <c r="G67" s="17"/>
      <c r="H67" s="17"/>
      <c r="I67" s="17"/>
      <c r="J67" s="17"/>
      <c r="K67" s="17"/>
      <c r="L67" s="18"/>
      <c r="M67" s="19"/>
      <c r="N67" s="17"/>
      <c r="O67" s="17"/>
      <c r="P67" s="17"/>
      <c r="Q67" s="17"/>
      <c r="X67" s="20"/>
    </row>
    <row r="68" spans="1:24" s="13" customFormat="1" ht="15.75">
      <c r="A68" s="7"/>
      <c r="B68" s="8" t="s">
        <v>62</v>
      </c>
      <c r="C68" s="22"/>
      <c r="D68" s="22"/>
      <c r="E68" s="2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91"/>
      <c r="X68" s="12"/>
    </row>
    <row r="69" spans="1:24" s="24" customFormat="1" ht="15" customHeight="1">
      <c r="A69" s="94">
        <v>34</v>
      </c>
      <c r="B69" s="92" t="s">
        <v>134</v>
      </c>
      <c r="C69" s="93" t="s">
        <v>23</v>
      </c>
      <c r="D69" s="109" t="s">
        <v>238</v>
      </c>
      <c r="E69" s="110">
        <v>2000</v>
      </c>
      <c r="F69" s="109">
        <v>153</v>
      </c>
      <c r="G69" s="109">
        <v>2</v>
      </c>
      <c r="H69" s="109" t="s">
        <v>36</v>
      </c>
      <c r="I69" s="109" t="s">
        <v>36</v>
      </c>
      <c r="J69" s="109" t="s">
        <v>39</v>
      </c>
      <c r="K69" s="109" t="s">
        <v>36</v>
      </c>
      <c r="L69" s="109"/>
      <c r="M69" s="109" t="s">
        <v>36</v>
      </c>
      <c r="N69" s="94"/>
      <c r="O69" s="95" t="s">
        <v>53</v>
      </c>
      <c r="P69" s="95" t="s">
        <v>37</v>
      </c>
      <c r="Q69" s="94" t="s">
        <v>36</v>
      </c>
      <c r="R69" s="109" t="s">
        <v>36</v>
      </c>
      <c r="S69" s="95" t="s">
        <v>40</v>
      </c>
      <c r="T69" s="109" t="s">
        <v>38</v>
      </c>
      <c r="U69" s="109" t="s">
        <v>36</v>
      </c>
      <c r="V69" s="109"/>
      <c r="W69" s="109"/>
      <c r="X69" s="96">
        <f>VLOOKUP(B69,'Bonos BV LPF 03-2020'!B:J,9,0)</f>
        <v>15760500</v>
      </c>
    </row>
    <row r="70" spans="1:24" s="24" customFormat="1" ht="15" customHeight="1">
      <c r="A70" s="94">
        <v>35</v>
      </c>
      <c r="B70" s="92" t="s">
        <v>135</v>
      </c>
      <c r="C70" s="93" t="s">
        <v>23</v>
      </c>
      <c r="D70" s="109" t="s">
        <v>47</v>
      </c>
      <c r="E70" s="110">
        <v>2000</v>
      </c>
      <c r="F70" s="109">
        <v>153</v>
      </c>
      <c r="G70" s="109">
        <v>6</v>
      </c>
      <c r="H70" s="109" t="s">
        <v>36</v>
      </c>
      <c r="I70" s="109" t="s">
        <v>36</v>
      </c>
      <c r="J70" s="109" t="s">
        <v>39</v>
      </c>
      <c r="K70" s="109" t="s">
        <v>36</v>
      </c>
      <c r="L70" s="109" t="s">
        <v>36</v>
      </c>
      <c r="M70" s="109" t="s">
        <v>36</v>
      </c>
      <c r="N70" s="94" t="s">
        <v>36</v>
      </c>
      <c r="O70" s="95" t="s">
        <v>53</v>
      </c>
      <c r="P70" s="95" t="s">
        <v>37</v>
      </c>
      <c r="Q70" s="94" t="s">
        <v>36</v>
      </c>
      <c r="R70" s="109" t="s">
        <v>36</v>
      </c>
      <c r="S70" s="95" t="s">
        <v>46</v>
      </c>
      <c r="T70" s="109" t="s">
        <v>45</v>
      </c>
      <c r="U70" s="109" t="s">
        <v>36</v>
      </c>
      <c r="V70" s="109"/>
      <c r="W70" s="109"/>
      <c r="X70" s="96">
        <f>VLOOKUP(B70,'Bonos BV LPF 03-2020'!B:J,9,0)</f>
        <v>15190500</v>
      </c>
    </row>
    <row r="71" spans="1:24" s="24" customFormat="1" ht="15" customHeight="1">
      <c r="A71" s="94">
        <v>36</v>
      </c>
      <c r="B71" s="92" t="s">
        <v>136</v>
      </c>
      <c r="C71" s="93" t="s">
        <v>23</v>
      </c>
      <c r="D71" s="109" t="s">
        <v>239</v>
      </c>
      <c r="E71" s="110">
        <v>2000</v>
      </c>
      <c r="F71" s="109">
        <v>153</v>
      </c>
      <c r="G71" s="109">
        <v>2</v>
      </c>
      <c r="H71" s="109" t="s">
        <v>36</v>
      </c>
      <c r="I71" s="109" t="s">
        <v>36</v>
      </c>
      <c r="J71" s="109" t="s">
        <v>39</v>
      </c>
      <c r="K71" s="109" t="s">
        <v>36</v>
      </c>
      <c r="L71" s="109"/>
      <c r="M71" s="109" t="s">
        <v>36</v>
      </c>
      <c r="N71" s="94"/>
      <c r="O71" s="95" t="s">
        <v>53</v>
      </c>
      <c r="P71" s="95" t="s">
        <v>37</v>
      </c>
      <c r="Q71" s="94" t="s">
        <v>36</v>
      </c>
      <c r="R71" s="109" t="s">
        <v>36</v>
      </c>
      <c r="S71" s="95" t="s">
        <v>40</v>
      </c>
      <c r="T71" s="109" t="s">
        <v>38</v>
      </c>
      <c r="U71" s="109" t="s">
        <v>36</v>
      </c>
      <c r="V71" s="109"/>
      <c r="W71" s="109"/>
      <c r="X71" s="96">
        <f>VLOOKUP(B71,'Bonos BV LPF 03-2020'!B:J,9,0)</f>
        <v>15000500</v>
      </c>
    </row>
    <row r="72" spans="1:24" s="24" customFormat="1" ht="15" customHeight="1">
      <c r="A72" s="94">
        <v>37</v>
      </c>
      <c r="B72" s="92" t="s">
        <v>137</v>
      </c>
      <c r="C72" s="93" t="s">
        <v>23</v>
      </c>
      <c r="D72" s="109" t="s">
        <v>239</v>
      </c>
      <c r="E72" s="110">
        <v>2000</v>
      </c>
      <c r="F72" s="109">
        <v>153</v>
      </c>
      <c r="G72" s="109">
        <v>6</v>
      </c>
      <c r="H72" s="109" t="s">
        <v>36</v>
      </c>
      <c r="I72" s="109" t="s">
        <v>36</v>
      </c>
      <c r="J72" s="109" t="s">
        <v>39</v>
      </c>
      <c r="K72" s="109" t="s">
        <v>36</v>
      </c>
      <c r="L72" s="109" t="s">
        <v>36</v>
      </c>
      <c r="M72" s="109" t="s">
        <v>36</v>
      </c>
      <c r="N72" s="94" t="s">
        <v>36</v>
      </c>
      <c r="O72" s="95" t="s">
        <v>53</v>
      </c>
      <c r="P72" s="95" t="s">
        <v>37</v>
      </c>
      <c r="Q72" s="94" t="s">
        <v>36</v>
      </c>
      <c r="R72" s="109" t="s">
        <v>36</v>
      </c>
      <c r="S72" s="95" t="s">
        <v>46</v>
      </c>
      <c r="T72" s="109" t="s">
        <v>45</v>
      </c>
      <c r="U72" s="109" t="s">
        <v>36</v>
      </c>
      <c r="V72" s="109"/>
      <c r="W72" s="109"/>
      <c r="X72" s="96">
        <f>VLOOKUP(B72,'Bonos BV LPF 03-2020'!B:J,9,0)</f>
        <v>16710500</v>
      </c>
    </row>
    <row r="73" spans="1:24" s="24" customFormat="1" ht="15" customHeight="1">
      <c r="A73" s="94">
        <v>38</v>
      </c>
      <c r="B73" s="92" t="s">
        <v>240</v>
      </c>
      <c r="C73" s="93" t="s">
        <v>23</v>
      </c>
      <c r="D73" s="109" t="s">
        <v>241</v>
      </c>
      <c r="E73" s="110">
        <v>2000</v>
      </c>
      <c r="F73" s="109">
        <v>153</v>
      </c>
      <c r="G73" s="109">
        <v>6</v>
      </c>
      <c r="H73" s="109" t="s">
        <v>36</v>
      </c>
      <c r="I73" s="109" t="s">
        <v>36</v>
      </c>
      <c r="J73" s="109" t="s">
        <v>46</v>
      </c>
      <c r="K73" s="109" t="s">
        <v>36</v>
      </c>
      <c r="L73" s="109" t="s">
        <v>36</v>
      </c>
      <c r="M73" s="109" t="s">
        <v>36</v>
      </c>
      <c r="N73" s="94" t="s">
        <v>36</v>
      </c>
      <c r="O73" s="95" t="s">
        <v>53</v>
      </c>
      <c r="P73" s="95" t="s">
        <v>37</v>
      </c>
      <c r="Q73" s="94" t="s">
        <v>36</v>
      </c>
      <c r="R73" s="109" t="s">
        <v>36</v>
      </c>
      <c r="S73" s="95" t="s">
        <v>46</v>
      </c>
      <c r="T73" s="109" t="s">
        <v>45</v>
      </c>
      <c r="U73" s="109" t="s">
        <v>36</v>
      </c>
      <c r="V73" s="109" t="s">
        <v>232</v>
      </c>
      <c r="W73" s="109"/>
      <c r="X73" s="96">
        <f>VLOOKUP(B73,'Bonos BV LPF 03-2020'!B:J,9,0)</f>
        <v>21840500</v>
      </c>
    </row>
    <row r="74" spans="1:24" s="24" customFormat="1" ht="15" customHeight="1">
      <c r="A74" s="94">
        <v>39</v>
      </c>
      <c r="B74" s="92" t="s">
        <v>66</v>
      </c>
      <c r="C74" s="93" t="s">
        <v>23</v>
      </c>
      <c r="D74" s="109" t="s">
        <v>47</v>
      </c>
      <c r="E74" s="110">
        <v>2000</v>
      </c>
      <c r="F74" s="109">
        <v>182</v>
      </c>
      <c r="G74" s="109">
        <v>2</v>
      </c>
      <c r="H74" s="109" t="s">
        <v>36</v>
      </c>
      <c r="I74" s="109" t="s">
        <v>36</v>
      </c>
      <c r="J74" s="109" t="s">
        <v>39</v>
      </c>
      <c r="K74" s="109" t="s">
        <v>36</v>
      </c>
      <c r="L74" s="109"/>
      <c r="M74" s="109" t="s">
        <v>36</v>
      </c>
      <c r="N74" s="94"/>
      <c r="O74" s="95" t="s">
        <v>53</v>
      </c>
      <c r="P74" s="95" t="s">
        <v>37</v>
      </c>
      <c r="Q74" s="94" t="s">
        <v>36</v>
      </c>
      <c r="R74" s="109" t="s">
        <v>36</v>
      </c>
      <c r="S74" s="95" t="s">
        <v>40</v>
      </c>
      <c r="T74" s="109" t="s">
        <v>38</v>
      </c>
      <c r="U74" s="109" t="s">
        <v>36</v>
      </c>
      <c r="V74" s="109"/>
      <c r="W74" s="109"/>
      <c r="X74" s="96">
        <f>VLOOKUP(B74,'Bonos BV LPF 03-2020'!B:J,9,0)</f>
        <v>17185500</v>
      </c>
    </row>
    <row r="75" spans="1:24" s="24" customFormat="1" ht="15" customHeight="1">
      <c r="A75" s="94">
        <v>40</v>
      </c>
      <c r="B75" s="92" t="s">
        <v>67</v>
      </c>
      <c r="C75" s="93" t="s">
        <v>23</v>
      </c>
      <c r="D75" s="109" t="s">
        <v>47</v>
      </c>
      <c r="E75" s="110">
        <v>2000</v>
      </c>
      <c r="F75" s="109">
        <v>182</v>
      </c>
      <c r="G75" s="109">
        <v>6</v>
      </c>
      <c r="H75" s="109" t="s">
        <v>36</v>
      </c>
      <c r="I75" s="109" t="s">
        <v>36</v>
      </c>
      <c r="J75" s="109" t="s">
        <v>39</v>
      </c>
      <c r="K75" s="109" t="s">
        <v>36</v>
      </c>
      <c r="L75" s="109" t="s">
        <v>36</v>
      </c>
      <c r="M75" s="109" t="s">
        <v>36</v>
      </c>
      <c r="N75" s="94" t="s">
        <v>36</v>
      </c>
      <c r="O75" s="95" t="s">
        <v>53</v>
      </c>
      <c r="P75" s="95" t="s">
        <v>37</v>
      </c>
      <c r="Q75" s="94" t="s">
        <v>36</v>
      </c>
      <c r="R75" s="109" t="s">
        <v>36</v>
      </c>
      <c r="S75" s="95" t="s">
        <v>46</v>
      </c>
      <c r="T75" s="109" t="s">
        <v>45</v>
      </c>
      <c r="U75" s="109" t="s">
        <v>36</v>
      </c>
      <c r="V75" s="109"/>
      <c r="W75" s="109"/>
      <c r="X75" s="96">
        <f>VLOOKUP(B75,'Bonos BV LPF 03-2020'!B:J,9,0)</f>
        <v>18515500</v>
      </c>
    </row>
    <row r="76" spans="1:24" s="24" customFormat="1" ht="15" customHeight="1">
      <c r="A76" s="94">
        <v>41</v>
      </c>
      <c r="B76" s="92" t="s">
        <v>59</v>
      </c>
      <c r="C76" s="93" t="s">
        <v>23</v>
      </c>
      <c r="D76" s="109" t="s">
        <v>54</v>
      </c>
      <c r="E76" s="110">
        <v>2000</v>
      </c>
      <c r="F76" s="109">
        <v>182</v>
      </c>
      <c r="G76" s="109">
        <v>2</v>
      </c>
      <c r="H76" s="109" t="s">
        <v>36</v>
      </c>
      <c r="I76" s="109" t="s">
        <v>36</v>
      </c>
      <c r="J76" s="109" t="s">
        <v>39</v>
      </c>
      <c r="K76" s="109" t="s">
        <v>36</v>
      </c>
      <c r="L76" s="109"/>
      <c r="M76" s="109" t="s">
        <v>36</v>
      </c>
      <c r="N76" s="94"/>
      <c r="O76" s="95" t="s">
        <v>53</v>
      </c>
      <c r="P76" s="95" t="s">
        <v>37</v>
      </c>
      <c r="Q76" s="94" t="s">
        <v>36</v>
      </c>
      <c r="R76" s="109" t="s">
        <v>36</v>
      </c>
      <c r="S76" s="95" t="s">
        <v>40</v>
      </c>
      <c r="T76" s="109" t="s">
        <v>38</v>
      </c>
      <c r="U76" s="109" t="s">
        <v>36</v>
      </c>
      <c r="V76" s="109"/>
      <c r="W76" s="109"/>
      <c r="X76" s="96">
        <f>VLOOKUP(B76,'Bonos BV LPF 03-2020'!B:J,9,0)</f>
        <v>18230500</v>
      </c>
    </row>
    <row r="77" spans="1:24" s="24" customFormat="1" ht="15" customHeight="1">
      <c r="A77" s="94">
        <v>42</v>
      </c>
      <c r="B77" s="92" t="s">
        <v>60</v>
      </c>
      <c r="C77" s="93" t="s">
        <v>23</v>
      </c>
      <c r="D77" s="109" t="s">
        <v>54</v>
      </c>
      <c r="E77" s="110">
        <v>2000</v>
      </c>
      <c r="F77" s="109">
        <v>182</v>
      </c>
      <c r="G77" s="109">
        <v>6</v>
      </c>
      <c r="H77" s="109" t="s">
        <v>36</v>
      </c>
      <c r="I77" s="109" t="s">
        <v>36</v>
      </c>
      <c r="J77" s="109" t="s">
        <v>39</v>
      </c>
      <c r="K77" s="109" t="s">
        <v>36</v>
      </c>
      <c r="L77" s="109" t="s">
        <v>36</v>
      </c>
      <c r="M77" s="109" t="s">
        <v>36</v>
      </c>
      <c r="N77" s="94" t="s">
        <v>36</v>
      </c>
      <c r="O77" s="95" t="s">
        <v>53</v>
      </c>
      <c r="P77" s="95" t="s">
        <v>37</v>
      </c>
      <c r="Q77" s="94" t="s">
        <v>36</v>
      </c>
      <c r="R77" s="109" t="s">
        <v>36</v>
      </c>
      <c r="S77" s="95" t="s">
        <v>46</v>
      </c>
      <c r="T77" s="109" t="s">
        <v>45</v>
      </c>
      <c r="U77" s="109" t="s">
        <v>36</v>
      </c>
      <c r="V77" s="109"/>
      <c r="W77" s="109"/>
      <c r="X77" s="96">
        <f>VLOOKUP(B77,'Bonos BV LPF 03-2020'!B:J,9,0)</f>
        <v>19940500</v>
      </c>
    </row>
    <row r="78" spans="1:24" s="24" customFormat="1" ht="15" customHeight="1">
      <c r="A78" s="94">
        <v>43</v>
      </c>
      <c r="B78" s="92" t="s">
        <v>139</v>
      </c>
      <c r="C78" s="93" t="s">
        <v>23</v>
      </c>
      <c r="D78" s="109" t="s">
        <v>242</v>
      </c>
      <c r="E78" s="110">
        <v>2000</v>
      </c>
      <c r="F78" s="109">
        <v>182</v>
      </c>
      <c r="G78" s="109">
        <v>6</v>
      </c>
      <c r="H78" s="109" t="s">
        <v>36</v>
      </c>
      <c r="I78" s="109" t="s">
        <v>36</v>
      </c>
      <c r="J78" s="109" t="s">
        <v>46</v>
      </c>
      <c r="K78" s="109" t="s">
        <v>36</v>
      </c>
      <c r="L78" s="109" t="s">
        <v>36</v>
      </c>
      <c r="M78" s="109" t="s">
        <v>36</v>
      </c>
      <c r="N78" s="94" t="s">
        <v>36</v>
      </c>
      <c r="O78" s="95" t="s">
        <v>53</v>
      </c>
      <c r="P78" s="95" t="s">
        <v>37</v>
      </c>
      <c r="Q78" s="94" t="s">
        <v>36</v>
      </c>
      <c r="R78" s="109" t="s">
        <v>36</v>
      </c>
      <c r="S78" s="95" t="s">
        <v>46</v>
      </c>
      <c r="T78" s="109" t="s">
        <v>45</v>
      </c>
      <c r="U78" s="109" t="s">
        <v>36</v>
      </c>
      <c r="V78" s="109" t="s">
        <v>232</v>
      </c>
      <c r="W78" s="109"/>
      <c r="X78" s="96">
        <f>VLOOKUP(B78,'Bonos BV LPF 03-2020'!B:J,9,0)</f>
        <v>24405500</v>
      </c>
    </row>
    <row r="79" spans="1:24" s="24" customFormat="1" ht="15" customHeight="1">
      <c r="A79" s="94">
        <v>44</v>
      </c>
      <c r="B79" s="92" t="s">
        <v>140</v>
      </c>
      <c r="C79" s="93" t="s">
        <v>23</v>
      </c>
      <c r="D79" s="109" t="s">
        <v>243</v>
      </c>
      <c r="E79" s="110">
        <v>1600</v>
      </c>
      <c r="F79" s="109">
        <v>177</v>
      </c>
      <c r="G79" s="109">
        <v>6</v>
      </c>
      <c r="H79" s="109" t="s">
        <v>36</v>
      </c>
      <c r="I79" s="109" t="s">
        <v>36</v>
      </c>
      <c r="J79" s="109" t="s">
        <v>46</v>
      </c>
      <c r="K79" s="109" t="s">
        <v>36</v>
      </c>
      <c r="L79" s="109" t="s">
        <v>36</v>
      </c>
      <c r="M79" s="109" t="s">
        <v>36</v>
      </c>
      <c r="N79" s="94" t="s">
        <v>36</v>
      </c>
      <c r="O79" s="95" t="s">
        <v>53</v>
      </c>
      <c r="P79" s="95" t="s">
        <v>230</v>
      </c>
      <c r="Q79" s="94" t="s">
        <v>36</v>
      </c>
      <c r="R79" s="109" t="s">
        <v>36</v>
      </c>
      <c r="S79" s="95" t="s">
        <v>46</v>
      </c>
      <c r="T79" s="109" t="s">
        <v>45</v>
      </c>
      <c r="U79" s="109" t="s">
        <v>36</v>
      </c>
      <c r="V79" s="109" t="s">
        <v>232</v>
      </c>
      <c r="W79" s="109"/>
      <c r="X79" s="96">
        <f>VLOOKUP(B79,'Bonos BV LPF 03-2020'!B:J,9,0)</f>
        <v>18990500</v>
      </c>
    </row>
    <row r="80" spans="1:24" s="24" customFormat="1" ht="15" customHeight="1">
      <c r="A80" s="94">
        <v>45</v>
      </c>
      <c r="B80" s="92" t="s">
        <v>141</v>
      </c>
      <c r="C80" s="93" t="s">
        <v>23</v>
      </c>
      <c r="D80" s="109" t="s">
        <v>244</v>
      </c>
      <c r="E80" s="110">
        <v>1600</v>
      </c>
      <c r="F80" s="109">
        <v>177</v>
      </c>
      <c r="G80" s="109">
        <v>6</v>
      </c>
      <c r="H80" s="109" t="s">
        <v>36</v>
      </c>
      <c r="I80" s="109" t="s">
        <v>36</v>
      </c>
      <c r="J80" s="109" t="s">
        <v>46</v>
      </c>
      <c r="K80" s="109" t="s">
        <v>36</v>
      </c>
      <c r="L80" s="109" t="s">
        <v>36</v>
      </c>
      <c r="M80" s="109" t="s">
        <v>36</v>
      </c>
      <c r="N80" s="94" t="s">
        <v>36</v>
      </c>
      <c r="O80" s="95" t="s">
        <v>53</v>
      </c>
      <c r="P80" s="95" t="s">
        <v>230</v>
      </c>
      <c r="Q80" s="94" t="s">
        <v>36</v>
      </c>
      <c r="R80" s="109" t="s">
        <v>36</v>
      </c>
      <c r="S80" s="95" t="s">
        <v>46</v>
      </c>
      <c r="T80" s="109" t="s">
        <v>45</v>
      </c>
      <c r="U80" s="109" t="s">
        <v>36</v>
      </c>
      <c r="V80" s="109" t="s">
        <v>232</v>
      </c>
      <c r="W80" s="109"/>
      <c r="X80" s="96">
        <f>VLOOKUP(B80,'Bonos BV LPF 03-2020'!B:J,9,0)</f>
        <v>23265500</v>
      </c>
    </row>
    <row r="81" spans="1:24" ht="15.75">
      <c r="B81" s="14"/>
      <c r="C81" s="15"/>
      <c r="D81" s="70"/>
      <c r="E81" s="70"/>
      <c r="F81" s="70"/>
      <c r="G81" s="17"/>
      <c r="H81" s="17"/>
      <c r="I81" s="17"/>
      <c r="J81" s="17"/>
      <c r="K81" s="17"/>
      <c r="L81" s="18"/>
      <c r="M81" s="19"/>
      <c r="N81" s="17"/>
      <c r="O81" s="17"/>
      <c r="P81" s="17"/>
      <c r="Q81" s="17"/>
      <c r="X81" s="20"/>
    </row>
    <row r="82" spans="1:24" s="13" customFormat="1" ht="15.75">
      <c r="A82" s="7"/>
      <c r="B82" s="8" t="s">
        <v>142</v>
      </c>
      <c r="C82" s="22"/>
      <c r="D82" s="22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91"/>
      <c r="X82" s="12"/>
    </row>
    <row r="83" spans="1:24" s="24" customFormat="1" ht="15" customHeight="1">
      <c r="A83" s="94">
        <v>46</v>
      </c>
      <c r="B83" s="92" t="s">
        <v>143</v>
      </c>
      <c r="C83" s="93" t="s">
        <v>23</v>
      </c>
      <c r="D83" s="109" t="s">
        <v>239</v>
      </c>
      <c r="E83" s="110">
        <v>2400</v>
      </c>
      <c r="F83" s="109">
        <v>170</v>
      </c>
      <c r="G83" s="109">
        <v>2</v>
      </c>
      <c r="H83" s="109" t="s">
        <v>36</v>
      </c>
      <c r="I83" s="109" t="s">
        <v>36</v>
      </c>
      <c r="J83" s="109" t="s">
        <v>39</v>
      </c>
      <c r="K83" s="109" t="s">
        <v>36</v>
      </c>
      <c r="L83" s="109" t="s">
        <v>36</v>
      </c>
      <c r="M83" s="109" t="s">
        <v>36</v>
      </c>
      <c r="N83" s="94" t="s">
        <v>36</v>
      </c>
      <c r="O83" s="95" t="s">
        <v>53</v>
      </c>
      <c r="P83" s="95" t="s">
        <v>37</v>
      </c>
      <c r="Q83" s="94" t="s">
        <v>36</v>
      </c>
      <c r="R83" s="109" t="s">
        <v>36</v>
      </c>
      <c r="S83" s="95" t="s">
        <v>40</v>
      </c>
      <c r="T83" s="109" t="s">
        <v>45</v>
      </c>
      <c r="U83" s="109" t="s">
        <v>36</v>
      </c>
      <c r="V83" s="109"/>
      <c r="W83" s="109" t="s">
        <v>245</v>
      </c>
      <c r="X83" s="96">
        <f>VLOOKUP(B83,'Bonos BV LPF 03-2020'!B:J,9,0)</f>
        <v>19940500</v>
      </c>
    </row>
    <row r="84" spans="1:24" s="24" customFormat="1" ht="15" customHeight="1">
      <c r="A84" s="94">
        <v>47</v>
      </c>
      <c r="B84" s="92" t="s">
        <v>144</v>
      </c>
      <c r="C84" s="93" t="s">
        <v>23</v>
      </c>
      <c r="D84" s="109" t="s">
        <v>239</v>
      </c>
      <c r="E84" s="110">
        <v>2400</v>
      </c>
      <c r="F84" s="109">
        <v>170</v>
      </c>
      <c r="G84" s="109">
        <v>6</v>
      </c>
      <c r="H84" s="109" t="s">
        <v>36</v>
      </c>
      <c r="I84" s="109" t="s">
        <v>36</v>
      </c>
      <c r="J84" s="109" t="s">
        <v>46</v>
      </c>
      <c r="K84" s="109" t="s">
        <v>36</v>
      </c>
      <c r="L84" s="109" t="s">
        <v>36</v>
      </c>
      <c r="M84" s="109" t="s">
        <v>36</v>
      </c>
      <c r="N84" s="94" t="s">
        <v>36</v>
      </c>
      <c r="O84" s="95" t="s">
        <v>53</v>
      </c>
      <c r="P84" s="95" t="s">
        <v>37</v>
      </c>
      <c r="Q84" s="94" t="s">
        <v>36</v>
      </c>
      <c r="R84" s="109" t="s">
        <v>36</v>
      </c>
      <c r="S84" s="95" t="s">
        <v>46</v>
      </c>
      <c r="T84" s="109" t="s">
        <v>45</v>
      </c>
      <c r="U84" s="109" t="s">
        <v>36</v>
      </c>
      <c r="V84" s="109"/>
      <c r="W84" s="109" t="s">
        <v>245</v>
      </c>
      <c r="X84" s="96">
        <f>VLOOKUP(B84,'Bonos BV LPF 03-2020'!B:J,9,0)</f>
        <v>21175500</v>
      </c>
    </row>
    <row r="85" spans="1:24" s="24" customFormat="1" ht="15" customHeight="1">
      <c r="A85" s="94">
        <v>48</v>
      </c>
      <c r="B85" s="92" t="s">
        <v>145</v>
      </c>
      <c r="C85" s="93" t="s">
        <v>23</v>
      </c>
      <c r="D85" s="109" t="s">
        <v>241</v>
      </c>
      <c r="E85" s="110">
        <v>2400</v>
      </c>
      <c r="F85" s="109">
        <v>170</v>
      </c>
      <c r="G85" s="109">
        <v>6</v>
      </c>
      <c r="H85" s="109" t="s">
        <v>36</v>
      </c>
      <c r="I85" s="109" t="s">
        <v>36</v>
      </c>
      <c r="J85" s="109" t="s">
        <v>46</v>
      </c>
      <c r="K85" s="109" t="s">
        <v>36</v>
      </c>
      <c r="L85" s="109" t="s">
        <v>36</v>
      </c>
      <c r="M85" s="109" t="s">
        <v>36</v>
      </c>
      <c r="N85" s="94" t="s">
        <v>36</v>
      </c>
      <c r="O85" s="95" t="s">
        <v>53</v>
      </c>
      <c r="P85" s="95" t="s">
        <v>37</v>
      </c>
      <c r="Q85" s="94" t="s">
        <v>36</v>
      </c>
      <c r="R85" s="109" t="s">
        <v>36</v>
      </c>
      <c r="S85" s="95" t="s">
        <v>46</v>
      </c>
      <c r="T85" s="109" t="s">
        <v>45</v>
      </c>
      <c r="U85" s="109" t="s">
        <v>36</v>
      </c>
      <c r="V85" s="109"/>
      <c r="W85" s="109" t="s">
        <v>245</v>
      </c>
      <c r="X85" s="96">
        <f>VLOOKUP(B85,'Bonos BV LPF 03-2020'!B:J,9,0)</f>
        <v>21650500</v>
      </c>
    </row>
    <row r="86" spans="1:24" s="24" customFormat="1" ht="15" customHeight="1">
      <c r="A86" s="94">
        <v>49</v>
      </c>
      <c r="B86" s="92" t="s">
        <v>146</v>
      </c>
      <c r="C86" s="93" t="s">
        <v>23</v>
      </c>
      <c r="D86" s="109" t="s">
        <v>241</v>
      </c>
      <c r="E86" s="110">
        <v>2400</v>
      </c>
      <c r="F86" s="109">
        <v>170</v>
      </c>
      <c r="G86" s="109">
        <v>6</v>
      </c>
      <c r="H86" s="109" t="s">
        <v>36</v>
      </c>
      <c r="I86" s="109" t="s">
        <v>36</v>
      </c>
      <c r="J86" s="109" t="s">
        <v>46</v>
      </c>
      <c r="K86" s="109" t="s">
        <v>36</v>
      </c>
      <c r="L86" s="109" t="s">
        <v>36</v>
      </c>
      <c r="M86" s="109" t="s">
        <v>36</v>
      </c>
      <c r="N86" s="94" t="s">
        <v>36</v>
      </c>
      <c r="O86" s="95" t="s">
        <v>53</v>
      </c>
      <c r="P86" s="95" t="s">
        <v>37</v>
      </c>
      <c r="Q86" s="94" t="s">
        <v>36</v>
      </c>
      <c r="R86" s="109" t="s">
        <v>36</v>
      </c>
      <c r="S86" s="95" t="s">
        <v>46</v>
      </c>
      <c r="T86" s="109" t="s">
        <v>45</v>
      </c>
      <c r="U86" s="109" t="s">
        <v>36</v>
      </c>
      <c r="V86" s="109" t="s">
        <v>232</v>
      </c>
      <c r="W86" s="109" t="s">
        <v>245</v>
      </c>
      <c r="X86" s="96">
        <f>VLOOKUP(B86,'Bonos BV LPF 03-2020'!B:J,9,0)</f>
        <v>26020500</v>
      </c>
    </row>
    <row r="87" spans="1:24" s="24" customFormat="1" ht="15" customHeight="1">
      <c r="A87" s="94">
        <v>50</v>
      </c>
      <c r="B87" s="92" t="s">
        <v>147</v>
      </c>
      <c r="C87" s="93" t="s">
        <v>23</v>
      </c>
      <c r="D87" s="109" t="s">
        <v>47</v>
      </c>
      <c r="E87" s="110">
        <v>2200</v>
      </c>
      <c r="F87" s="109">
        <v>197</v>
      </c>
      <c r="G87" s="109">
        <v>2</v>
      </c>
      <c r="H87" s="109" t="s">
        <v>36</v>
      </c>
      <c r="I87" s="109" t="s">
        <v>36</v>
      </c>
      <c r="J87" s="109" t="s">
        <v>39</v>
      </c>
      <c r="K87" s="109" t="s">
        <v>36</v>
      </c>
      <c r="L87" s="109" t="s">
        <v>36</v>
      </c>
      <c r="M87" s="109" t="s">
        <v>36</v>
      </c>
      <c r="N87" s="94" t="s">
        <v>36</v>
      </c>
      <c r="O87" s="95" t="s">
        <v>53</v>
      </c>
      <c r="P87" s="95" t="s">
        <v>37</v>
      </c>
      <c r="Q87" s="94" t="s">
        <v>36</v>
      </c>
      <c r="R87" s="109" t="s">
        <v>36</v>
      </c>
      <c r="S87" s="95" t="s">
        <v>40</v>
      </c>
      <c r="T87" s="109" t="s">
        <v>45</v>
      </c>
      <c r="U87" s="109" t="s">
        <v>36</v>
      </c>
      <c r="V87" s="109"/>
      <c r="W87" s="109" t="s">
        <v>245</v>
      </c>
      <c r="X87" s="96">
        <f>VLOOKUP(B87,'Bonos BV LPF 03-2020'!B:J,9,0)</f>
        <v>21555500</v>
      </c>
    </row>
    <row r="88" spans="1:24" s="24" customFormat="1" ht="15" customHeight="1">
      <c r="A88" s="94">
        <v>51</v>
      </c>
      <c r="B88" s="92" t="s">
        <v>148</v>
      </c>
      <c r="C88" s="93" t="s">
        <v>23</v>
      </c>
      <c r="D88" s="109" t="s">
        <v>54</v>
      </c>
      <c r="E88" s="110">
        <v>2200</v>
      </c>
      <c r="F88" s="109">
        <v>197</v>
      </c>
      <c r="G88" s="109">
        <v>2</v>
      </c>
      <c r="H88" s="109" t="s">
        <v>36</v>
      </c>
      <c r="I88" s="109" t="s">
        <v>36</v>
      </c>
      <c r="J88" s="109" t="s">
        <v>39</v>
      </c>
      <c r="K88" s="109" t="s">
        <v>36</v>
      </c>
      <c r="L88" s="109" t="s">
        <v>36</v>
      </c>
      <c r="M88" s="109" t="s">
        <v>36</v>
      </c>
      <c r="N88" s="94" t="s">
        <v>36</v>
      </c>
      <c r="O88" s="95" t="s">
        <v>53</v>
      </c>
      <c r="P88" s="95" t="s">
        <v>37</v>
      </c>
      <c r="Q88" s="94" t="s">
        <v>36</v>
      </c>
      <c r="R88" s="109" t="s">
        <v>36</v>
      </c>
      <c r="S88" s="95" t="s">
        <v>40</v>
      </c>
      <c r="T88" s="109" t="s">
        <v>45</v>
      </c>
      <c r="U88" s="109" t="s">
        <v>36</v>
      </c>
      <c r="V88" s="109"/>
      <c r="W88" s="109" t="s">
        <v>245</v>
      </c>
      <c r="X88" s="96">
        <f>VLOOKUP(B88,'Bonos BV LPF 03-2020'!B:J,9,0)</f>
        <v>22600500</v>
      </c>
    </row>
    <row r="89" spans="1:24" s="24" customFormat="1" ht="15" customHeight="1">
      <c r="A89" s="94">
        <v>52</v>
      </c>
      <c r="B89" s="92" t="s">
        <v>149</v>
      </c>
      <c r="C89" s="93" t="s">
        <v>23</v>
      </c>
      <c r="D89" s="109" t="s">
        <v>54</v>
      </c>
      <c r="E89" s="110">
        <v>2200</v>
      </c>
      <c r="F89" s="109">
        <v>197</v>
      </c>
      <c r="G89" s="109">
        <v>6</v>
      </c>
      <c r="H89" s="109" t="s">
        <v>36</v>
      </c>
      <c r="I89" s="109" t="s">
        <v>36</v>
      </c>
      <c r="J89" s="109" t="s">
        <v>46</v>
      </c>
      <c r="K89" s="109" t="s">
        <v>36</v>
      </c>
      <c r="L89" s="109" t="s">
        <v>36</v>
      </c>
      <c r="M89" s="109" t="s">
        <v>36</v>
      </c>
      <c r="N89" s="94" t="s">
        <v>36</v>
      </c>
      <c r="O89" s="95" t="s">
        <v>53</v>
      </c>
      <c r="P89" s="95" t="s">
        <v>37</v>
      </c>
      <c r="Q89" s="94" t="s">
        <v>36</v>
      </c>
      <c r="R89" s="109" t="s">
        <v>36</v>
      </c>
      <c r="S89" s="95" t="s">
        <v>46</v>
      </c>
      <c r="T89" s="109" t="s">
        <v>45</v>
      </c>
      <c r="U89" s="109" t="s">
        <v>36</v>
      </c>
      <c r="V89" s="109"/>
      <c r="W89" s="109" t="s">
        <v>245</v>
      </c>
      <c r="X89" s="96">
        <f>VLOOKUP(B89,'Bonos BV LPF 03-2020'!B:J,9,0)</f>
        <v>23455500</v>
      </c>
    </row>
    <row r="90" spans="1:24" s="24" customFormat="1" ht="15" customHeight="1">
      <c r="A90" s="94">
        <v>53</v>
      </c>
      <c r="B90" s="92" t="s">
        <v>150</v>
      </c>
      <c r="C90" s="93" t="s">
        <v>23</v>
      </c>
      <c r="D90" s="109" t="s">
        <v>242</v>
      </c>
      <c r="E90" s="110">
        <v>2200</v>
      </c>
      <c r="F90" s="109">
        <v>197</v>
      </c>
      <c r="G90" s="109">
        <v>6</v>
      </c>
      <c r="H90" s="109" t="s">
        <v>36</v>
      </c>
      <c r="I90" s="109" t="s">
        <v>36</v>
      </c>
      <c r="J90" s="109" t="s">
        <v>46</v>
      </c>
      <c r="K90" s="109" t="s">
        <v>36</v>
      </c>
      <c r="L90" s="109" t="s">
        <v>36</v>
      </c>
      <c r="M90" s="109" t="s">
        <v>36</v>
      </c>
      <c r="N90" s="94" t="s">
        <v>36</v>
      </c>
      <c r="O90" s="95" t="s">
        <v>53</v>
      </c>
      <c r="P90" s="95" t="s">
        <v>37</v>
      </c>
      <c r="Q90" s="94" t="s">
        <v>36</v>
      </c>
      <c r="R90" s="109" t="s">
        <v>36</v>
      </c>
      <c r="S90" s="95" t="s">
        <v>46</v>
      </c>
      <c r="T90" s="109" t="s">
        <v>45</v>
      </c>
      <c r="U90" s="109" t="s">
        <v>36</v>
      </c>
      <c r="V90" s="109"/>
      <c r="W90" s="109" t="s">
        <v>245</v>
      </c>
      <c r="X90" s="96">
        <f>VLOOKUP(B90,'Bonos BV LPF 03-2020'!B:J,9,0)</f>
        <v>24595500</v>
      </c>
    </row>
    <row r="91" spans="1:24" s="24" customFormat="1" ht="15" customHeight="1">
      <c r="A91" s="94">
        <v>54</v>
      </c>
      <c r="B91" s="92" t="s">
        <v>151</v>
      </c>
      <c r="C91" s="93" t="s">
        <v>23</v>
      </c>
      <c r="D91" s="109" t="s">
        <v>242</v>
      </c>
      <c r="E91" s="110">
        <v>2200</v>
      </c>
      <c r="F91" s="109">
        <v>197</v>
      </c>
      <c r="G91" s="109">
        <v>6</v>
      </c>
      <c r="H91" s="109" t="s">
        <v>36</v>
      </c>
      <c r="I91" s="109" t="s">
        <v>36</v>
      </c>
      <c r="J91" s="109" t="s">
        <v>46</v>
      </c>
      <c r="K91" s="109" t="s">
        <v>36</v>
      </c>
      <c r="L91" s="109" t="s">
        <v>36</v>
      </c>
      <c r="M91" s="109" t="s">
        <v>36</v>
      </c>
      <c r="N91" s="94" t="s">
        <v>36</v>
      </c>
      <c r="O91" s="95" t="s">
        <v>53</v>
      </c>
      <c r="P91" s="95" t="s">
        <v>37</v>
      </c>
      <c r="Q91" s="94" t="s">
        <v>36</v>
      </c>
      <c r="R91" s="109" t="s">
        <v>36</v>
      </c>
      <c r="S91" s="95" t="s">
        <v>46</v>
      </c>
      <c r="T91" s="109" t="s">
        <v>45</v>
      </c>
      <c r="U91" s="109" t="s">
        <v>36</v>
      </c>
      <c r="V91" s="109" t="s">
        <v>232</v>
      </c>
      <c r="W91" s="109" t="s">
        <v>245</v>
      </c>
      <c r="X91" s="96">
        <f>VLOOKUP(B91,'Bonos BV LPF 03-2020'!B:J,9,0)</f>
        <v>29250500</v>
      </c>
    </row>
    <row r="92" spans="1:24" ht="12.75">
      <c r="C92" s="15"/>
      <c r="D92" s="111"/>
      <c r="E92" s="111"/>
      <c r="F92" s="111"/>
      <c r="G92" s="27"/>
      <c r="L92" s="18"/>
      <c r="M92" s="19"/>
      <c r="N92" s="27"/>
      <c r="P92" s="19"/>
      <c r="X92" s="20"/>
    </row>
    <row r="93" spans="1:24" s="13" customFormat="1" ht="15.75">
      <c r="A93" s="7"/>
      <c r="B93" s="8" t="s">
        <v>152</v>
      </c>
      <c r="C93" s="22"/>
      <c r="D93" s="22"/>
      <c r="E93" s="2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91"/>
      <c r="X93" s="12"/>
    </row>
    <row r="94" spans="1:24" s="24" customFormat="1" ht="15" customHeight="1">
      <c r="A94" s="94">
        <v>55</v>
      </c>
      <c r="B94" s="92" t="s">
        <v>153</v>
      </c>
      <c r="C94" s="93" t="s">
        <v>42</v>
      </c>
      <c r="D94" s="109" t="s">
        <v>246</v>
      </c>
      <c r="E94" s="110">
        <v>3000</v>
      </c>
      <c r="F94" s="109">
        <v>261</v>
      </c>
      <c r="G94" s="109">
        <v>9</v>
      </c>
      <c r="H94" s="109" t="s">
        <v>36</v>
      </c>
      <c r="I94" s="109" t="s">
        <v>36</v>
      </c>
      <c r="J94" s="109" t="s">
        <v>46</v>
      </c>
      <c r="K94" s="109" t="s">
        <v>36</v>
      </c>
      <c r="L94" s="109" t="s">
        <v>36</v>
      </c>
      <c r="M94" s="109" t="s">
        <v>36</v>
      </c>
      <c r="N94" s="94" t="s">
        <v>36</v>
      </c>
      <c r="O94" s="95" t="s">
        <v>53</v>
      </c>
      <c r="P94" s="95" t="s">
        <v>37</v>
      </c>
      <c r="Q94" s="94"/>
      <c r="R94" s="109" t="s">
        <v>36</v>
      </c>
      <c r="S94" s="95" t="s">
        <v>46</v>
      </c>
      <c r="T94" s="109" t="s">
        <v>45</v>
      </c>
      <c r="U94" s="109"/>
      <c r="V94" s="109" t="s">
        <v>232</v>
      </c>
      <c r="W94" s="109"/>
      <c r="X94" s="96">
        <f>VLOOKUP(B94,'Bonos BV LPF 03-2020'!B:J,9,0)</f>
        <v>27540500</v>
      </c>
    </row>
    <row r="96" spans="1:24" s="13" customFormat="1" ht="15.75">
      <c r="A96" s="7"/>
      <c r="B96" s="8" t="s">
        <v>247</v>
      </c>
      <c r="C96" s="22"/>
      <c r="D96" s="22"/>
      <c r="E96" s="2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91"/>
      <c r="X96" s="12"/>
    </row>
    <row r="97" spans="1:24" s="24" customFormat="1" ht="15" customHeight="1">
      <c r="A97" s="94">
        <v>56</v>
      </c>
      <c r="B97" s="92" t="s">
        <v>155</v>
      </c>
      <c r="C97" s="93"/>
      <c r="D97" s="109"/>
      <c r="E97" s="110"/>
      <c r="F97" s="109"/>
      <c r="G97" s="109"/>
      <c r="H97" s="109"/>
      <c r="I97" s="109"/>
      <c r="J97" s="109"/>
      <c r="K97" s="109"/>
      <c r="L97" s="109"/>
      <c r="M97" s="109"/>
      <c r="N97" s="94"/>
      <c r="O97" s="95"/>
      <c r="P97" s="95"/>
      <c r="Q97" s="94"/>
      <c r="R97" s="109"/>
      <c r="S97" s="95"/>
      <c r="T97" s="109"/>
      <c r="U97" s="109"/>
      <c r="V97" s="109"/>
      <c r="W97" s="109"/>
      <c r="X97" s="96">
        <f>VLOOKUP(B97,'Bonos BV LPF 03-2020'!B:J,9,0)</f>
        <v>20415500</v>
      </c>
    </row>
    <row r="98" spans="1:24" s="24" customFormat="1" ht="15" customHeight="1">
      <c r="A98" s="94">
        <v>57</v>
      </c>
      <c r="B98" s="92" t="s">
        <v>156</v>
      </c>
      <c r="C98" s="93" t="s">
        <v>42</v>
      </c>
      <c r="D98" s="109" t="s">
        <v>48</v>
      </c>
      <c r="E98" s="110">
        <v>2000</v>
      </c>
      <c r="F98" s="109">
        <v>207</v>
      </c>
      <c r="G98" s="109">
        <v>6</v>
      </c>
      <c r="H98" s="109" t="s">
        <v>36</v>
      </c>
      <c r="I98" s="109" t="s">
        <v>36</v>
      </c>
      <c r="J98" s="109" t="s">
        <v>46</v>
      </c>
      <c r="K98" s="109" t="s">
        <v>36</v>
      </c>
      <c r="L98" s="109" t="s">
        <v>36</v>
      </c>
      <c r="M98" s="109" t="s">
        <v>36</v>
      </c>
      <c r="N98" s="94" t="s">
        <v>36</v>
      </c>
      <c r="O98" s="95" t="s">
        <v>53</v>
      </c>
      <c r="P98" s="95" t="s">
        <v>230</v>
      </c>
      <c r="Q98" s="94"/>
      <c r="R98" s="109" t="s">
        <v>36</v>
      </c>
      <c r="S98" s="95" t="s">
        <v>46</v>
      </c>
      <c r="T98" s="109" t="s">
        <v>45</v>
      </c>
      <c r="U98" s="109"/>
      <c r="V98" s="109"/>
      <c r="W98" s="109" t="s">
        <v>226</v>
      </c>
      <c r="X98" s="96">
        <f>VLOOKUP(B98,'Bonos BV LPF 03-2020'!B:J,9,0)</f>
        <v>20890500</v>
      </c>
    </row>
    <row r="100" spans="1:24" s="13" customFormat="1" ht="15.75">
      <c r="A100" s="7"/>
      <c r="B100" s="8" t="s">
        <v>27</v>
      </c>
      <c r="C100" s="22"/>
      <c r="D100" s="22"/>
      <c r="E100" s="2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91"/>
      <c r="X100" s="12"/>
    </row>
    <row r="101" spans="1:24" s="24" customFormat="1" ht="15" customHeight="1">
      <c r="A101" s="94">
        <v>58</v>
      </c>
      <c r="B101" s="92" t="s">
        <v>157</v>
      </c>
      <c r="C101" s="93" t="s">
        <v>42</v>
      </c>
      <c r="D101" s="109" t="s">
        <v>248</v>
      </c>
      <c r="E101" s="110">
        <v>1600</v>
      </c>
      <c r="F101" s="109">
        <v>141</v>
      </c>
      <c r="G101" s="109">
        <v>7</v>
      </c>
      <c r="H101" s="109" t="s">
        <v>36</v>
      </c>
      <c r="I101" s="109" t="s">
        <v>36</v>
      </c>
      <c r="J101" s="109" t="s">
        <v>46</v>
      </c>
      <c r="K101" s="109" t="s">
        <v>36</v>
      </c>
      <c r="L101" s="109" t="s">
        <v>36</v>
      </c>
      <c r="M101" s="109" t="s">
        <v>36</v>
      </c>
      <c r="N101" s="94" t="s">
        <v>36</v>
      </c>
      <c r="O101" s="95"/>
      <c r="P101" s="95" t="s">
        <v>44</v>
      </c>
      <c r="Q101" s="94" t="s">
        <v>36</v>
      </c>
      <c r="R101" s="109" t="s">
        <v>36</v>
      </c>
      <c r="S101" s="95" t="s">
        <v>46</v>
      </c>
      <c r="T101" s="109" t="s">
        <v>45</v>
      </c>
      <c r="U101" s="109"/>
      <c r="V101" s="109"/>
      <c r="W101" s="109"/>
      <c r="X101" s="96">
        <f>VLOOKUP(B101,'Bonos BV LPF 03-2020'!B:J,9,0)</f>
        <v>19465500</v>
      </c>
    </row>
    <row r="102" spans="1:24" s="24" customFormat="1" ht="15" customHeight="1">
      <c r="A102" s="94">
        <v>59</v>
      </c>
      <c r="B102" s="92" t="s">
        <v>95</v>
      </c>
      <c r="C102" s="93" t="s">
        <v>42</v>
      </c>
      <c r="D102" s="109" t="s">
        <v>48</v>
      </c>
      <c r="E102" s="110"/>
      <c r="F102" s="109">
        <v>121</v>
      </c>
      <c r="G102" s="109">
        <v>7</v>
      </c>
      <c r="H102" s="109" t="s">
        <v>36</v>
      </c>
      <c r="I102" s="109" t="s">
        <v>36</v>
      </c>
      <c r="J102" s="109" t="s">
        <v>46</v>
      </c>
      <c r="K102" s="109" t="s">
        <v>36</v>
      </c>
      <c r="L102" s="109" t="s">
        <v>36</v>
      </c>
      <c r="M102" s="109" t="s">
        <v>36</v>
      </c>
      <c r="N102" s="94" t="s">
        <v>36</v>
      </c>
      <c r="O102" s="95"/>
      <c r="P102" s="95" t="s">
        <v>44</v>
      </c>
      <c r="Q102" s="94" t="s">
        <v>36</v>
      </c>
      <c r="R102" s="109" t="s">
        <v>36</v>
      </c>
      <c r="S102" s="95" t="s">
        <v>46</v>
      </c>
      <c r="T102" s="109" t="s">
        <v>45</v>
      </c>
      <c r="U102" s="109"/>
      <c r="V102" s="109"/>
      <c r="W102" s="109"/>
      <c r="X102" s="96">
        <f>VLOOKUP(B102,'Bonos BV LPF 03-2020'!B:J,9,0)</f>
        <v>27065500</v>
      </c>
    </row>
    <row r="103" spans="1:24" ht="12.75">
      <c r="C103" s="15"/>
      <c r="D103" s="111"/>
      <c r="E103" s="111"/>
      <c r="F103" s="111"/>
      <c r="G103" s="27"/>
      <c r="L103" s="18"/>
      <c r="M103" s="19"/>
      <c r="N103" s="27"/>
      <c r="P103" s="19"/>
      <c r="X103" s="20"/>
    </row>
    <row r="104" spans="1:24" s="13" customFormat="1" ht="15.75">
      <c r="A104" s="7"/>
      <c r="B104" s="8" t="s">
        <v>55</v>
      </c>
      <c r="C104" s="22"/>
      <c r="D104" s="22"/>
      <c r="E104" s="2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91"/>
      <c r="X104" s="12"/>
    </row>
    <row r="105" spans="1:24" s="24" customFormat="1" ht="15" customHeight="1">
      <c r="A105" s="94">
        <v>60</v>
      </c>
      <c r="B105" s="92" t="s">
        <v>158</v>
      </c>
      <c r="C105" s="93" t="s">
        <v>63</v>
      </c>
      <c r="D105" s="109" t="s">
        <v>43</v>
      </c>
      <c r="E105" s="110">
        <v>2500</v>
      </c>
      <c r="F105" s="109">
        <v>134</v>
      </c>
      <c r="G105" s="109">
        <v>2</v>
      </c>
      <c r="H105" s="109" t="s">
        <v>36</v>
      </c>
      <c r="I105" s="109" t="s">
        <v>36</v>
      </c>
      <c r="J105" s="109" t="s">
        <v>39</v>
      </c>
      <c r="K105" s="109" t="s">
        <v>36</v>
      </c>
      <c r="L105" s="109"/>
      <c r="M105" s="109"/>
      <c r="N105" s="94"/>
      <c r="O105" s="95"/>
      <c r="P105" s="95" t="s">
        <v>64</v>
      </c>
      <c r="Q105" s="94" t="s">
        <v>36</v>
      </c>
      <c r="R105" s="109"/>
      <c r="S105" s="95" t="s">
        <v>40</v>
      </c>
      <c r="T105" s="109" t="s">
        <v>45</v>
      </c>
      <c r="U105" s="109"/>
      <c r="V105" s="109"/>
      <c r="W105" s="109" t="s">
        <v>249</v>
      </c>
      <c r="X105" s="96">
        <f>VLOOKUP(B105,'Bonos BV LPF 03-2020'!B:J,9,0)</f>
        <v>21242095</v>
      </c>
    </row>
    <row r="106" spans="1:24" s="24" customFormat="1" ht="15" customHeight="1">
      <c r="A106" s="94">
        <v>61</v>
      </c>
      <c r="B106" s="92" t="s">
        <v>159</v>
      </c>
      <c r="C106" s="93" t="s">
        <v>63</v>
      </c>
      <c r="D106" s="109" t="s">
        <v>65</v>
      </c>
      <c r="E106" s="110">
        <v>2500</v>
      </c>
      <c r="F106" s="109">
        <v>168</v>
      </c>
      <c r="G106" s="109">
        <v>4</v>
      </c>
      <c r="H106" s="109" t="s">
        <v>36</v>
      </c>
      <c r="I106" s="109" t="s">
        <v>36</v>
      </c>
      <c r="J106" s="109" t="s">
        <v>46</v>
      </c>
      <c r="K106" s="109" t="s">
        <v>235</v>
      </c>
      <c r="L106" s="109" t="s">
        <v>235</v>
      </c>
      <c r="M106" s="109" t="s">
        <v>235</v>
      </c>
      <c r="N106" s="94" t="s">
        <v>235</v>
      </c>
      <c r="O106" s="95"/>
      <c r="P106" s="95" t="s">
        <v>64</v>
      </c>
      <c r="Q106" s="94" t="s">
        <v>36</v>
      </c>
      <c r="R106" s="109" t="s">
        <v>36</v>
      </c>
      <c r="S106" s="95" t="s">
        <v>40</v>
      </c>
      <c r="T106" s="109" t="s">
        <v>45</v>
      </c>
      <c r="U106" s="109"/>
      <c r="V106" s="109"/>
      <c r="W106" s="109">
        <v>9</v>
      </c>
      <c r="X106" s="96">
        <f>VLOOKUP(B106,'Bonos BV LPF 03-2020'!B:J,9,0)</f>
        <v>23503095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106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6.42578125" style="40" customWidth="1"/>
    <col min="2" max="2" width="45.5703125" style="41" customWidth="1"/>
    <col min="3" max="3" width="1.5703125" style="104" customWidth="1"/>
    <col min="4" max="4" width="15.7109375" style="41" customWidth="1"/>
    <col min="5" max="5" width="1.5703125" style="29" customWidth="1"/>
    <col min="6" max="6" width="11.85546875" style="27" bestFit="1" customWidth="1"/>
    <col min="7" max="7" width="2.140625" style="27" customWidth="1"/>
    <col min="8" max="8" width="14.7109375" style="27" customWidth="1"/>
    <col min="9" max="9" width="3.5703125" style="27" customWidth="1"/>
    <col min="10" max="10" width="15.85546875" style="42" customWidth="1"/>
    <col min="11" max="11" width="12.7109375" style="75" customWidth="1"/>
    <col min="12" max="12" width="11.42578125" style="75"/>
    <col min="13" max="13" width="12.140625" style="21" bestFit="1" customWidth="1"/>
    <col min="14" max="170" width="11.42578125" style="21"/>
    <col min="171" max="171" width="3.7109375" style="21" bestFit="1" customWidth="1"/>
    <col min="172" max="172" width="37.7109375" style="21" bestFit="1" customWidth="1"/>
    <col min="173" max="173" width="1.28515625" style="21" customWidth="1"/>
    <col min="174" max="174" width="13.28515625" style="21" bestFit="1" customWidth="1"/>
    <col min="175" max="175" width="1.28515625" style="21" customWidth="1"/>
    <col min="176" max="177" width="24.5703125" style="21" customWidth="1"/>
    <col min="178" max="178" width="14.7109375" style="21" bestFit="1" customWidth="1"/>
    <col min="179" max="179" width="1.28515625" style="21" customWidth="1"/>
    <col min="180" max="180" width="12" style="21" bestFit="1" customWidth="1"/>
    <col min="181" max="182" width="12" style="21" customWidth="1"/>
    <col min="183" max="426" width="11.42578125" style="21"/>
    <col min="427" max="427" width="3.7109375" style="21" bestFit="1" customWidth="1"/>
    <col min="428" max="428" width="37.7109375" style="21" bestFit="1" customWidth="1"/>
    <col min="429" max="429" width="1.28515625" style="21" customWidth="1"/>
    <col min="430" max="430" width="13.28515625" style="21" bestFit="1" customWidth="1"/>
    <col min="431" max="431" width="1.28515625" style="21" customWidth="1"/>
    <col min="432" max="433" width="24.5703125" style="21" customWidth="1"/>
    <col min="434" max="434" width="14.7109375" style="21" bestFit="1" customWidth="1"/>
    <col min="435" max="435" width="1.28515625" style="21" customWidth="1"/>
    <col min="436" max="436" width="12" style="21" bestFit="1" customWidth="1"/>
    <col min="437" max="438" width="12" style="21" customWidth="1"/>
    <col min="439" max="682" width="11.42578125" style="21"/>
    <col min="683" max="683" width="3.7109375" style="21" bestFit="1" customWidth="1"/>
    <col min="684" max="684" width="37.7109375" style="21" bestFit="1" customWidth="1"/>
    <col min="685" max="685" width="1.28515625" style="21" customWidth="1"/>
    <col min="686" max="686" width="13.28515625" style="21" bestFit="1" customWidth="1"/>
    <col min="687" max="687" width="1.28515625" style="21" customWidth="1"/>
    <col min="688" max="689" width="24.5703125" style="21" customWidth="1"/>
    <col min="690" max="690" width="14.7109375" style="21" bestFit="1" customWidth="1"/>
    <col min="691" max="691" width="1.28515625" style="21" customWidth="1"/>
    <col min="692" max="692" width="12" style="21" bestFit="1" customWidth="1"/>
    <col min="693" max="694" width="12" style="21" customWidth="1"/>
    <col min="695" max="938" width="11.42578125" style="21"/>
    <col min="939" max="939" width="3.7109375" style="21" bestFit="1" customWidth="1"/>
    <col min="940" max="940" width="37.7109375" style="21" bestFit="1" customWidth="1"/>
    <col min="941" max="941" width="1.28515625" style="21" customWidth="1"/>
    <col min="942" max="942" width="13.28515625" style="21" bestFit="1" customWidth="1"/>
    <col min="943" max="943" width="1.28515625" style="21" customWidth="1"/>
    <col min="944" max="945" width="24.5703125" style="21" customWidth="1"/>
    <col min="946" max="946" width="14.7109375" style="21" bestFit="1" customWidth="1"/>
    <col min="947" max="947" width="1.28515625" style="21" customWidth="1"/>
    <col min="948" max="948" width="12" style="21" bestFit="1" customWidth="1"/>
    <col min="949" max="950" width="12" style="21" customWidth="1"/>
    <col min="951" max="1194" width="11.42578125" style="21"/>
    <col min="1195" max="1195" width="3.7109375" style="21" bestFit="1" customWidth="1"/>
    <col min="1196" max="1196" width="37.7109375" style="21" bestFit="1" customWidth="1"/>
    <col min="1197" max="1197" width="1.28515625" style="21" customWidth="1"/>
    <col min="1198" max="1198" width="13.28515625" style="21" bestFit="1" customWidth="1"/>
    <col min="1199" max="1199" width="1.28515625" style="21" customWidth="1"/>
    <col min="1200" max="1201" width="24.5703125" style="21" customWidth="1"/>
    <col min="1202" max="1202" width="14.7109375" style="21" bestFit="1" customWidth="1"/>
    <col min="1203" max="1203" width="1.28515625" style="21" customWidth="1"/>
    <col min="1204" max="1204" width="12" style="21" bestFit="1" customWidth="1"/>
    <col min="1205" max="1206" width="12" style="21" customWidth="1"/>
    <col min="1207" max="1450" width="11.42578125" style="21"/>
    <col min="1451" max="1451" width="3.7109375" style="21" bestFit="1" customWidth="1"/>
    <col min="1452" max="1452" width="37.7109375" style="21" bestFit="1" customWidth="1"/>
    <col min="1453" max="1453" width="1.28515625" style="21" customWidth="1"/>
    <col min="1454" max="1454" width="13.28515625" style="21" bestFit="1" customWidth="1"/>
    <col min="1455" max="1455" width="1.28515625" style="21" customWidth="1"/>
    <col min="1456" max="1457" width="24.5703125" style="21" customWidth="1"/>
    <col min="1458" max="1458" width="14.7109375" style="21" bestFit="1" customWidth="1"/>
    <col min="1459" max="1459" width="1.28515625" style="21" customWidth="1"/>
    <col min="1460" max="1460" width="12" style="21" bestFit="1" customWidth="1"/>
    <col min="1461" max="1462" width="12" style="21" customWidth="1"/>
    <col min="1463" max="1706" width="11.42578125" style="21"/>
    <col min="1707" max="1707" width="3.7109375" style="21" bestFit="1" customWidth="1"/>
    <col min="1708" max="1708" width="37.7109375" style="21" bestFit="1" customWidth="1"/>
    <col min="1709" max="1709" width="1.28515625" style="21" customWidth="1"/>
    <col min="1710" max="1710" width="13.28515625" style="21" bestFit="1" customWidth="1"/>
    <col min="1711" max="1711" width="1.28515625" style="21" customWidth="1"/>
    <col min="1712" max="1713" width="24.5703125" style="21" customWidth="1"/>
    <col min="1714" max="1714" width="14.7109375" style="21" bestFit="1" customWidth="1"/>
    <col min="1715" max="1715" width="1.28515625" style="21" customWidth="1"/>
    <col min="1716" max="1716" width="12" style="21" bestFit="1" customWidth="1"/>
    <col min="1717" max="1718" width="12" style="21" customWidth="1"/>
    <col min="1719" max="1962" width="11.42578125" style="21"/>
    <col min="1963" max="1963" width="3.7109375" style="21" bestFit="1" customWidth="1"/>
    <col min="1964" max="1964" width="37.7109375" style="21" bestFit="1" customWidth="1"/>
    <col min="1965" max="1965" width="1.28515625" style="21" customWidth="1"/>
    <col min="1966" max="1966" width="13.28515625" style="21" bestFit="1" customWidth="1"/>
    <col min="1967" max="1967" width="1.28515625" style="21" customWidth="1"/>
    <col min="1968" max="1969" width="24.5703125" style="21" customWidth="1"/>
    <col min="1970" max="1970" width="14.7109375" style="21" bestFit="1" customWidth="1"/>
    <col min="1971" max="1971" width="1.28515625" style="21" customWidth="1"/>
    <col min="1972" max="1972" width="12" style="21" bestFit="1" customWidth="1"/>
    <col min="1973" max="1974" width="12" style="21" customWidth="1"/>
    <col min="1975" max="2218" width="11.42578125" style="21"/>
    <col min="2219" max="2219" width="3.7109375" style="21" bestFit="1" customWidth="1"/>
    <col min="2220" max="2220" width="37.7109375" style="21" bestFit="1" customWidth="1"/>
    <col min="2221" max="2221" width="1.28515625" style="21" customWidth="1"/>
    <col min="2222" max="2222" width="13.28515625" style="21" bestFit="1" customWidth="1"/>
    <col min="2223" max="2223" width="1.28515625" style="21" customWidth="1"/>
    <col min="2224" max="2225" width="24.5703125" style="21" customWidth="1"/>
    <col min="2226" max="2226" width="14.7109375" style="21" bestFit="1" customWidth="1"/>
    <col min="2227" max="2227" width="1.28515625" style="21" customWidth="1"/>
    <col min="2228" max="2228" width="12" style="21" bestFit="1" customWidth="1"/>
    <col min="2229" max="2230" width="12" style="21" customWidth="1"/>
    <col min="2231" max="2474" width="11.42578125" style="21"/>
    <col min="2475" max="2475" width="3.7109375" style="21" bestFit="1" customWidth="1"/>
    <col min="2476" max="2476" width="37.7109375" style="21" bestFit="1" customWidth="1"/>
    <col min="2477" max="2477" width="1.28515625" style="21" customWidth="1"/>
    <col min="2478" max="2478" width="13.28515625" style="21" bestFit="1" customWidth="1"/>
    <col min="2479" max="2479" width="1.28515625" style="21" customWidth="1"/>
    <col min="2480" max="2481" width="24.5703125" style="21" customWidth="1"/>
    <col min="2482" max="2482" width="14.7109375" style="21" bestFit="1" customWidth="1"/>
    <col min="2483" max="2483" width="1.28515625" style="21" customWidth="1"/>
    <col min="2484" max="2484" width="12" style="21" bestFit="1" customWidth="1"/>
    <col min="2485" max="2486" width="12" style="21" customWidth="1"/>
    <col min="2487" max="2730" width="11.42578125" style="21"/>
    <col min="2731" max="2731" width="3.7109375" style="21" bestFit="1" customWidth="1"/>
    <col min="2732" max="2732" width="37.7109375" style="21" bestFit="1" customWidth="1"/>
    <col min="2733" max="2733" width="1.28515625" style="21" customWidth="1"/>
    <col min="2734" max="2734" width="13.28515625" style="21" bestFit="1" customWidth="1"/>
    <col min="2735" max="2735" width="1.28515625" style="21" customWidth="1"/>
    <col min="2736" max="2737" width="24.5703125" style="21" customWidth="1"/>
    <col min="2738" max="2738" width="14.7109375" style="21" bestFit="1" customWidth="1"/>
    <col min="2739" max="2739" width="1.28515625" style="21" customWidth="1"/>
    <col min="2740" max="2740" width="12" style="21" bestFit="1" customWidth="1"/>
    <col min="2741" max="2742" width="12" style="21" customWidth="1"/>
    <col min="2743" max="2986" width="11.42578125" style="21"/>
    <col min="2987" max="2987" width="3.7109375" style="21" bestFit="1" customWidth="1"/>
    <col min="2988" max="2988" width="37.7109375" style="21" bestFit="1" customWidth="1"/>
    <col min="2989" max="2989" width="1.28515625" style="21" customWidth="1"/>
    <col min="2990" max="2990" width="13.28515625" style="21" bestFit="1" customWidth="1"/>
    <col min="2991" max="2991" width="1.28515625" style="21" customWidth="1"/>
    <col min="2992" max="2993" width="24.5703125" style="21" customWidth="1"/>
    <col min="2994" max="2994" width="14.7109375" style="21" bestFit="1" customWidth="1"/>
    <col min="2995" max="2995" width="1.28515625" style="21" customWidth="1"/>
    <col min="2996" max="2996" width="12" style="21" bestFit="1" customWidth="1"/>
    <col min="2997" max="2998" width="12" style="21" customWidth="1"/>
    <col min="2999" max="3242" width="11.42578125" style="21"/>
    <col min="3243" max="3243" width="3.7109375" style="21" bestFit="1" customWidth="1"/>
    <col min="3244" max="3244" width="37.7109375" style="21" bestFit="1" customWidth="1"/>
    <col min="3245" max="3245" width="1.28515625" style="21" customWidth="1"/>
    <col min="3246" max="3246" width="13.28515625" style="21" bestFit="1" customWidth="1"/>
    <col min="3247" max="3247" width="1.28515625" style="21" customWidth="1"/>
    <col min="3248" max="3249" width="24.5703125" style="21" customWidth="1"/>
    <col min="3250" max="3250" width="14.7109375" style="21" bestFit="1" customWidth="1"/>
    <col min="3251" max="3251" width="1.28515625" style="21" customWidth="1"/>
    <col min="3252" max="3252" width="12" style="21" bestFit="1" customWidth="1"/>
    <col min="3253" max="3254" width="12" style="21" customWidth="1"/>
    <col min="3255" max="3498" width="11.42578125" style="21"/>
    <col min="3499" max="3499" width="3.7109375" style="21" bestFit="1" customWidth="1"/>
    <col min="3500" max="3500" width="37.7109375" style="21" bestFit="1" customWidth="1"/>
    <col min="3501" max="3501" width="1.28515625" style="21" customWidth="1"/>
    <col min="3502" max="3502" width="13.28515625" style="21" bestFit="1" customWidth="1"/>
    <col min="3503" max="3503" width="1.28515625" style="21" customWidth="1"/>
    <col min="3504" max="3505" width="24.5703125" style="21" customWidth="1"/>
    <col min="3506" max="3506" width="14.7109375" style="21" bestFit="1" customWidth="1"/>
    <col min="3507" max="3507" width="1.28515625" style="21" customWidth="1"/>
    <col min="3508" max="3508" width="12" style="21" bestFit="1" customWidth="1"/>
    <col min="3509" max="3510" width="12" style="21" customWidth="1"/>
    <col min="3511" max="3754" width="11.42578125" style="21"/>
    <col min="3755" max="3755" width="3.7109375" style="21" bestFit="1" customWidth="1"/>
    <col min="3756" max="3756" width="37.7109375" style="21" bestFit="1" customWidth="1"/>
    <col min="3757" max="3757" width="1.28515625" style="21" customWidth="1"/>
    <col min="3758" max="3758" width="13.28515625" style="21" bestFit="1" customWidth="1"/>
    <col min="3759" max="3759" width="1.28515625" style="21" customWidth="1"/>
    <col min="3760" max="3761" width="24.5703125" style="21" customWidth="1"/>
    <col min="3762" max="3762" width="14.7109375" style="21" bestFit="1" customWidth="1"/>
    <col min="3763" max="3763" width="1.28515625" style="21" customWidth="1"/>
    <col min="3764" max="3764" width="12" style="21" bestFit="1" customWidth="1"/>
    <col min="3765" max="3766" width="12" style="21" customWidth="1"/>
    <col min="3767" max="4010" width="11.42578125" style="21"/>
    <col min="4011" max="4011" width="3.7109375" style="21" bestFit="1" customWidth="1"/>
    <col min="4012" max="4012" width="37.7109375" style="21" bestFit="1" customWidth="1"/>
    <col min="4013" max="4013" width="1.28515625" style="21" customWidth="1"/>
    <col min="4014" max="4014" width="13.28515625" style="21" bestFit="1" customWidth="1"/>
    <col min="4015" max="4015" width="1.28515625" style="21" customWidth="1"/>
    <col min="4016" max="4017" width="24.5703125" style="21" customWidth="1"/>
    <col min="4018" max="4018" width="14.7109375" style="21" bestFit="1" customWidth="1"/>
    <col min="4019" max="4019" width="1.28515625" style="21" customWidth="1"/>
    <col min="4020" max="4020" width="12" style="21" bestFit="1" customWidth="1"/>
    <col min="4021" max="4022" width="12" style="21" customWidth="1"/>
    <col min="4023" max="4266" width="11.42578125" style="21"/>
    <col min="4267" max="4267" width="3.7109375" style="21" bestFit="1" customWidth="1"/>
    <col min="4268" max="4268" width="37.7109375" style="21" bestFit="1" customWidth="1"/>
    <col min="4269" max="4269" width="1.28515625" style="21" customWidth="1"/>
    <col min="4270" max="4270" width="13.28515625" style="21" bestFit="1" customWidth="1"/>
    <col min="4271" max="4271" width="1.28515625" style="21" customWidth="1"/>
    <col min="4272" max="4273" width="24.5703125" style="21" customWidth="1"/>
    <col min="4274" max="4274" width="14.7109375" style="21" bestFit="1" customWidth="1"/>
    <col min="4275" max="4275" width="1.28515625" style="21" customWidth="1"/>
    <col min="4276" max="4276" width="12" style="21" bestFit="1" customWidth="1"/>
    <col min="4277" max="4278" width="12" style="21" customWidth="1"/>
    <col min="4279" max="4522" width="11.42578125" style="21"/>
    <col min="4523" max="4523" width="3.7109375" style="21" bestFit="1" customWidth="1"/>
    <col min="4524" max="4524" width="37.7109375" style="21" bestFit="1" customWidth="1"/>
    <col min="4525" max="4525" width="1.28515625" style="21" customWidth="1"/>
    <col min="4526" max="4526" width="13.28515625" style="21" bestFit="1" customWidth="1"/>
    <col min="4527" max="4527" width="1.28515625" style="21" customWidth="1"/>
    <col min="4528" max="4529" width="24.5703125" style="21" customWidth="1"/>
    <col min="4530" max="4530" width="14.7109375" style="21" bestFit="1" customWidth="1"/>
    <col min="4531" max="4531" width="1.28515625" style="21" customWidth="1"/>
    <col min="4532" max="4532" width="12" style="21" bestFit="1" customWidth="1"/>
    <col min="4533" max="4534" width="12" style="21" customWidth="1"/>
    <col min="4535" max="4778" width="11.42578125" style="21"/>
    <col min="4779" max="4779" width="3.7109375" style="21" bestFit="1" customWidth="1"/>
    <col min="4780" max="4780" width="37.7109375" style="21" bestFit="1" customWidth="1"/>
    <col min="4781" max="4781" width="1.28515625" style="21" customWidth="1"/>
    <col min="4782" max="4782" width="13.28515625" style="21" bestFit="1" customWidth="1"/>
    <col min="4783" max="4783" width="1.28515625" style="21" customWidth="1"/>
    <col min="4784" max="4785" width="24.5703125" style="21" customWidth="1"/>
    <col min="4786" max="4786" width="14.7109375" style="21" bestFit="1" customWidth="1"/>
    <col min="4787" max="4787" width="1.28515625" style="21" customWidth="1"/>
    <col min="4788" max="4788" width="12" style="21" bestFit="1" customWidth="1"/>
    <col min="4789" max="4790" width="12" style="21" customWidth="1"/>
    <col min="4791" max="5034" width="11.42578125" style="21"/>
    <col min="5035" max="5035" width="3.7109375" style="21" bestFit="1" customWidth="1"/>
    <col min="5036" max="5036" width="37.7109375" style="21" bestFit="1" customWidth="1"/>
    <col min="5037" max="5037" width="1.28515625" style="21" customWidth="1"/>
    <col min="5038" max="5038" width="13.28515625" style="21" bestFit="1" customWidth="1"/>
    <col min="5039" max="5039" width="1.28515625" style="21" customWidth="1"/>
    <col min="5040" max="5041" width="24.5703125" style="21" customWidth="1"/>
    <col min="5042" max="5042" width="14.7109375" style="21" bestFit="1" customWidth="1"/>
    <col min="5043" max="5043" width="1.28515625" style="21" customWidth="1"/>
    <col min="5044" max="5044" width="12" style="21" bestFit="1" customWidth="1"/>
    <col min="5045" max="5046" width="12" style="21" customWidth="1"/>
    <col min="5047" max="5290" width="11.42578125" style="21"/>
    <col min="5291" max="5291" width="3.7109375" style="21" bestFit="1" customWidth="1"/>
    <col min="5292" max="5292" width="37.7109375" style="21" bestFit="1" customWidth="1"/>
    <col min="5293" max="5293" width="1.28515625" style="21" customWidth="1"/>
    <col min="5294" max="5294" width="13.28515625" style="21" bestFit="1" customWidth="1"/>
    <col min="5295" max="5295" width="1.28515625" style="21" customWidth="1"/>
    <col min="5296" max="5297" width="24.5703125" style="21" customWidth="1"/>
    <col min="5298" max="5298" width="14.7109375" style="21" bestFit="1" customWidth="1"/>
    <col min="5299" max="5299" width="1.28515625" style="21" customWidth="1"/>
    <col min="5300" max="5300" width="12" style="21" bestFit="1" customWidth="1"/>
    <col min="5301" max="5302" width="12" style="21" customWidth="1"/>
    <col min="5303" max="5546" width="11.42578125" style="21"/>
    <col min="5547" max="5547" width="3.7109375" style="21" bestFit="1" customWidth="1"/>
    <col min="5548" max="5548" width="37.7109375" style="21" bestFit="1" customWidth="1"/>
    <col min="5549" max="5549" width="1.28515625" style="21" customWidth="1"/>
    <col min="5550" max="5550" width="13.28515625" style="21" bestFit="1" customWidth="1"/>
    <col min="5551" max="5551" width="1.28515625" style="21" customWidth="1"/>
    <col min="5552" max="5553" width="24.5703125" style="21" customWidth="1"/>
    <col min="5554" max="5554" width="14.7109375" style="21" bestFit="1" customWidth="1"/>
    <col min="5555" max="5555" width="1.28515625" style="21" customWidth="1"/>
    <col min="5556" max="5556" width="12" style="21" bestFit="1" customWidth="1"/>
    <col min="5557" max="5558" width="12" style="21" customWidth="1"/>
    <col min="5559" max="5802" width="11.42578125" style="21"/>
    <col min="5803" max="5803" width="3.7109375" style="21" bestFit="1" customWidth="1"/>
    <col min="5804" max="5804" width="37.7109375" style="21" bestFit="1" customWidth="1"/>
    <col min="5805" max="5805" width="1.28515625" style="21" customWidth="1"/>
    <col min="5806" max="5806" width="13.28515625" style="21" bestFit="1" customWidth="1"/>
    <col min="5807" max="5807" width="1.28515625" style="21" customWidth="1"/>
    <col min="5808" max="5809" width="24.5703125" style="21" customWidth="1"/>
    <col min="5810" max="5810" width="14.7109375" style="21" bestFit="1" customWidth="1"/>
    <col min="5811" max="5811" width="1.28515625" style="21" customWidth="1"/>
    <col min="5812" max="5812" width="12" style="21" bestFit="1" customWidth="1"/>
    <col min="5813" max="5814" width="12" style="21" customWidth="1"/>
    <col min="5815" max="6058" width="11.42578125" style="21"/>
    <col min="6059" max="6059" width="3.7109375" style="21" bestFit="1" customWidth="1"/>
    <col min="6060" max="6060" width="37.7109375" style="21" bestFit="1" customWidth="1"/>
    <col min="6061" max="6061" width="1.28515625" style="21" customWidth="1"/>
    <col min="6062" max="6062" width="13.28515625" style="21" bestFit="1" customWidth="1"/>
    <col min="6063" max="6063" width="1.28515625" style="21" customWidth="1"/>
    <col min="6064" max="6065" width="24.5703125" style="21" customWidth="1"/>
    <col min="6066" max="6066" width="14.7109375" style="21" bestFit="1" customWidth="1"/>
    <col min="6067" max="6067" width="1.28515625" style="21" customWidth="1"/>
    <col min="6068" max="6068" width="12" style="21" bestFit="1" customWidth="1"/>
    <col min="6069" max="6070" width="12" style="21" customWidth="1"/>
    <col min="6071" max="6314" width="11.42578125" style="21"/>
    <col min="6315" max="6315" width="3.7109375" style="21" bestFit="1" customWidth="1"/>
    <col min="6316" max="6316" width="37.7109375" style="21" bestFit="1" customWidth="1"/>
    <col min="6317" max="6317" width="1.28515625" style="21" customWidth="1"/>
    <col min="6318" max="6318" width="13.28515625" style="21" bestFit="1" customWidth="1"/>
    <col min="6319" max="6319" width="1.28515625" style="21" customWidth="1"/>
    <col min="6320" max="6321" width="24.5703125" style="21" customWidth="1"/>
    <col min="6322" max="6322" width="14.7109375" style="21" bestFit="1" customWidth="1"/>
    <col min="6323" max="6323" width="1.28515625" style="21" customWidth="1"/>
    <col min="6324" max="6324" width="12" style="21" bestFit="1" customWidth="1"/>
    <col min="6325" max="6326" width="12" style="21" customWidth="1"/>
    <col min="6327" max="6570" width="11.42578125" style="21"/>
    <col min="6571" max="6571" width="3.7109375" style="21" bestFit="1" customWidth="1"/>
    <col min="6572" max="6572" width="37.7109375" style="21" bestFit="1" customWidth="1"/>
    <col min="6573" max="6573" width="1.28515625" style="21" customWidth="1"/>
    <col min="6574" max="6574" width="13.28515625" style="21" bestFit="1" customWidth="1"/>
    <col min="6575" max="6575" width="1.28515625" style="21" customWidth="1"/>
    <col min="6576" max="6577" width="24.5703125" style="21" customWidth="1"/>
    <col min="6578" max="6578" width="14.7109375" style="21" bestFit="1" customWidth="1"/>
    <col min="6579" max="6579" width="1.28515625" style="21" customWidth="1"/>
    <col min="6580" max="6580" width="12" style="21" bestFit="1" customWidth="1"/>
    <col min="6581" max="6582" width="12" style="21" customWidth="1"/>
    <col min="6583" max="6826" width="11.42578125" style="21"/>
    <col min="6827" max="6827" width="3.7109375" style="21" bestFit="1" customWidth="1"/>
    <col min="6828" max="6828" width="37.7109375" style="21" bestFit="1" customWidth="1"/>
    <col min="6829" max="6829" width="1.28515625" style="21" customWidth="1"/>
    <col min="6830" max="6830" width="13.28515625" style="21" bestFit="1" customWidth="1"/>
    <col min="6831" max="6831" width="1.28515625" style="21" customWidth="1"/>
    <col min="6832" max="6833" width="24.5703125" style="21" customWidth="1"/>
    <col min="6834" max="6834" width="14.7109375" style="21" bestFit="1" customWidth="1"/>
    <col min="6835" max="6835" width="1.28515625" style="21" customWidth="1"/>
    <col min="6836" max="6836" width="12" style="21" bestFit="1" customWidth="1"/>
    <col min="6837" max="6838" width="12" style="21" customWidth="1"/>
    <col min="6839" max="7082" width="11.42578125" style="21"/>
    <col min="7083" max="7083" width="3.7109375" style="21" bestFit="1" customWidth="1"/>
    <col min="7084" max="7084" width="37.7109375" style="21" bestFit="1" customWidth="1"/>
    <col min="7085" max="7085" width="1.28515625" style="21" customWidth="1"/>
    <col min="7086" max="7086" width="13.28515625" style="21" bestFit="1" customWidth="1"/>
    <col min="7087" max="7087" width="1.28515625" style="21" customWidth="1"/>
    <col min="7088" max="7089" width="24.5703125" style="21" customWidth="1"/>
    <col min="7090" max="7090" width="14.7109375" style="21" bestFit="1" customWidth="1"/>
    <col min="7091" max="7091" width="1.28515625" style="21" customWidth="1"/>
    <col min="7092" max="7092" width="12" style="21" bestFit="1" customWidth="1"/>
    <col min="7093" max="7094" width="12" style="21" customWidth="1"/>
    <col min="7095" max="7338" width="11.42578125" style="21"/>
    <col min="7339" max="7339" width="3.7109375" style="21" bestFit="1" customWidth="1"/>
    <col min="7340" max="7340" width="37.7109375" style="21" bestFit="1" customWidth="1"/>
    <col min="7341" max="7341" width="1.28515625" style="21" customWidth="1"/>
    <col min="7342" max="7342" width="13.28515625" style="21" bestFit="1" customWidth="1"/>
    <col min="7343" max="7343" width="1.28515625" style="21" customWidth="1"/>
    <col min="7344" max="7345" width="24.5703125" style="21" customWidth="1"/>
    <col min="7346" max="7346" width="14.7109375" style="21" bestFit="1" customWidth="1"/>
    <col min="7347" max="7347" width="1.28515625" style="21" customWidth="1"/>
    <col min="7348" max="7348" width="12" style="21" bestFit="1" customWidth="1"/>
    <col min="7349" max="7350" width="12" style="21" customWidth="1"/>
    <col min="7351" max="7594" width="11.42578125" style="21"/>
    <col min="7595" max="7595" width="3.7109375" style="21" bestFit="1" customWidth="1"/>
    <col min="7596" max="7596" width="37.7109375" style="21" bestFit="1" customWidth="1"/>
    <col min="7597" max="7597" width="1.28515625" style="21" customWidth="1"/>
    <col min="7598" max="7598" width="13.28515625" style="21" bestFit="1" customWidth="1"/>
    <col min="7599" max="7599" width="1.28515625" style="21" customWidth="1"/>
    <col min="7600" max="7601" width="24.5703125" style="21" customWidth="1"/>
    <col min="7602" max="7602" width="14.7109375" style="21" bestFit="1" customWidth="1"/>
    <col min="7603" max="7603" width="1.28515625" style="21" customWidth="1"/>
    <col min="7604" max="7604" width="12" style="21" bestFit="1" customWidth="1"/>
    <col min="7605" max="7606" width="12" style="21" customWidth="1"/>
    <col min="7607" max="7850" width="11.42578125" style="21"/>
    <col min="7851" max="7851" width="3.7109375" style="21" bestFit="1" customWidth="1"/>
    <col min="7852" max="7852" width="37.7109375" style="21" bestFit="1" customWidth="1"/>
    <col min="7853" max="7853" width="1.28515625" style="21" customWidth="1"/>
    <col min="7854" max="7854" width="13.28515625" style="21" bestFit="1" customWidth="1"/>
    <col min="7855" max="7855" width="1.28515625" style="21" customWidth="1"/>
    <col min="7856" max="7857" width="24.5703125" style="21" customWidth="1"/>
    <col min="7858" max="7858" width="14.7109375" style="21" bestFit="1" customWidth="1"/>
    <col min="7859" max="7859" width="1.28515625" style="21" customWidth="1"/>
    <col min="7860" max="7860" width="12" style="21" bestFit="1" customWidth="1"/>
    <col min="7861" max="7862" width="12" style="21" customWidth="1"/>
    <col min="7863" max="8106" width="11.42578125" style="21"/>
    <col min="8107" max="8107" width="3.7109375" style="21" bestFit="1" customWidth="1"/>
    <col min="8108" max="8108" width="37.7109375" style="21" bestFit="1" customWidth="1"/>
    <col min="8109" max="8109" width="1.28515625" style="21" customWidth="1"/>
    <col min="8110" max="8110" width="13.28515625" style="21" bestFit="1" customWidth="1"/>
    <col min="8111" max="8111" width="1.28515625" style="21" customWidth="1"/>
    <col min="8112" max="8113" width="24.5703125" style="21" customWidth="1"/>
    <col min="8114" max="8114" width="14.7109375" style="21" bestFit="1" customWidth="1"/>
    <col min="8115" max="8115" width="1.28515625" style="21" customWidth="1"/>
    <col min="8116" max="8116" width="12" style="21" bestFit="1" customWidth="1"/>
    <col min="8117" max="8118" width="12" style="21" customWidth="1"/>
    <col min="8119" max="8362" width="11.42578125" style="21"/>
    <col min="8363" max="8363" width="3.7109375" style="21" bestFit="1" customWidth="1"/>
    <col min="8364" max="8364" width="37.7109375" style="21" bestFit="1" customWidth="1"/>
    <col min="8365" max="8365" width="1.28515625" style="21" customWidth="1"/>
    <col min="8366" max="8366" width="13.28515625" style="21" bestFit="1" customWidth="1"/>
    <col min="8367" max="8367" width="1.28515625" style="21" customWidth="1"/>
    <col min="8368" max="8369" width="24.5703125" style="21" customWidth="1"/>
    <col min="8370" max="8370" width="14.7109375" style="21" bestFit="1" customWidth="1"/>
    <col min="8371" max="8371" width="1.28515625" style="21" customWidth="1"/>
    <col min="8372" max="8372" width="12" style="21" bestFit="1" customWidth="1"/>
    <col min="8373" max="8374" width="12" style="21" customWidth="1"/>
    <col min="8375" max="8618" width="11.42578125" style="21"/>
    <col min="8619" max="8619" width="3.7109375" style="21" bestFit="1" customWidth="1"/>
    <col min="8620" max="8620" width="37.7109375" style="21" bestFit="1" customWidth="1"/>
    <col min="8621" max="8621" width="1.28515625" style="21" customWidth="1"/>
    <col min="8622" max="8622" width="13.28515625" style="21" bestFit="1" customWidth="1"/>
    <col min="8623" max="8623" width="1.28515625" style="21" customWidth="1"/>
    <col min="8624" max="8625" width="24.5703125" style="21" customWidth="1"/>
    <col min="8626" max="8626" width="14.7109375" style="21" bestFit="1" customWidth="1"/>
    <col min="8627" max="8627" width="1.28515625" style="21" customWidth="1"/>
    <col min="8628" max="8628" width="12" style="21" bestFit="1" customWidth="1"/>
    <col min="8629" max="8630" width="12" style="21" customWidth="1"/>
    <col min="8631" max="8874" width="11.42578125" style="21"/>
    <col min="8875" max="8875" width="3.7109375" style="21" bestFit="1" customWidth="1"/>
    <col min="8876" max="8876" width="37.7109375" style="21" bestFit="1" customWidth="1"/>
    <col min="8877" max="8877" width="1.28515625" style="21" customWidth="1"/>
    <col min="8878" max="8878" width="13.28515625" style="21" bestFit="1" customWidth="1"/>
    <col min="8879" max="8879" width="1.28515625" style="21" customWidth="1"/>
    <col min="8880" max="8881" width="24.5703125" style="21" customWidth="1"/>
    <col min="8882" max="8882" width="14.7109375" style="21" bestFit="1" customWidth="1"/>
    <col min="8883" max="8883" width="1.28515625" style="21" customWidth="1"/>
    <col min="8884" max="8884" width="12" style="21" bestFit="1" customWidth="1"/>
    <col min="8885" max="8886" width="12" style="21" customWidth="1"/>
    <col min="8887" max="9130" width="11.42578125" style="21"/>
    <col min="9131" max="9131" width="3.7109375" style="21" bestFit="1" customWidth="1"/>
    <col min="9132" max="9132" width="37.7109375" style="21" bestFit="1" customWidth="1"/>
    <col min="9133" max="9133" width="1.28515625" style="21" customWidth="1"/>
    <col min="9134" max="9134" width="13.28515625" style="21" bestFit="1" customWidth="1"/>
    <col min="9135" max="9135" width="1.28515625" style="21" customWidth="1"/>
    <col min="9136" max="9137" width="24.5703125" style="21" customWidth="1"/>
    <col min="9138" max="9138" width="14.7109375" style="21" bestFit="1" customWidth="1"/>
    <col min="9139" max="9139" width="1.28515625" style="21" customWidth="1"/>
    <col min="9140" max="9140" width="12" style="21" bestFit="1" customWidth="1"/>
    <col min="9141" max="9142" width="12" style="21" customWidth="1"/>
    <col min="9143" max="9386" width="11.42578125" style="21"/>
    <col min="9387" max="9387" width="3.7109375" style="21" bestFit="1" customWidth="1"/>
    <col min="9388" max="9388" width="37.7109375" style="21" bestFit="1" customWidth="1"/>
    <col min="9389" max="9389" width="1.28515625" style="21" customWidth="1"/>
    <col min="9390" max="9390" width="13.28515625" style="21" bestFit="1" customWidth="1"/>
    <col min="9391" max="9391" width="1.28515625" style="21" customWidth="1"/>
    <col min="9392" max="9393" width="24.5703125" style="21" customWidth="1"/>
    <col min="9394" max="9394" width="14.7109375" style="21" bestFit="1" customWidth="1"/>
    <col min="9395" max="9395" width="1.28515625" style="21" customWidth="1"/>
    <col min="9396" max="9396" width="12" style="21" bestFit="1" customWidth="1"/>
    <col min="9397" max="9398" width="12" style="21" customWidth="1"/>
    <col min="9399" max="9642" width="11.42578125" style="21"/>
    <col min="9643" max="9643" width="3.7109375" style="21" bestFit="1" customWidth="1"/>
    <col min="9644" max="9644" width="37.7109375" style="21" bestFit="1" customWidth="1"/>
    <col min="9645" max="9645" width="1.28515625" style="21" customWidth="1"/>
    <col min="9646" max="9646" width="13.28515625" style="21" bestFit="1" customWidth="1"/>
    <col min="9647" max="9647" width="1.28515625" style="21" customWidth="1"/>
    <col min="9648" max="9649" width="24.5703125" style="21" customWidth="1"/>
    <col min="9650" max="9650" width="14.7109375" style="21" bestFit="1" customWidth="1"/>
    <col min="9651" max="9651" width="1.28515625" style="21" customWidth="1"/>
    <col min="9652" max="9652" width="12" style="21" bestFit="1" customWidth="1"/>
    <col min="9653" max="9654" width="12" style="21" customWidth="1"/>
    <col min="9655" max="9898" width="11.42578125" style="21"/>
    <col min="9899" max="9899" width="3.7109375" style="21" bestFit="1" customWidth="1"/>
    <col min="9900" max="9900" width="37.7109375" style="21" bestFit="1" customWidth="1"/>
    <col min="9901" max="9901" width="1.28515625" style="21" customWidth="1"/>
    <col min="9902" max="9902" width="13.28515625" style="21" bestFit="1" customWidth="1"/>
    <col min="9903" max="9903" width="1.28515625" style="21" customWidth="1"/>
    <col min="9904" max="9905" width="24.5703125" style="21" customWidth="1"/>
    <col min="9906" max="9906" width="14.7109375" style="21" bestFit="1" customWidth="1"/>
    <col min="9907" max="9907" width="1.28515625" style="21" customWidth="1"/>
    <col min="9908" max="9908" width="12" style="21" bestFit="1" customWidth="1"/>
    <col min="9909" max="9910" width="12" style="21" customWidth="1"/>
    <col min="9911" max="10154" width="11.42578125" style="21"/>
    <col min="10155" max="10155" width="3.7109375" style="21" bestFit="1" customWidth="1"/>
    <col min="10156" max="10156" width="37.7109375" style="21" bestFit="1" customWidth="1"/>
    <col min="10157" max="10157" width="1.28515625" style="21" customWidth="1"/>
    <col min="10158" max="10158" width="13.28515625" style="21" bestFit="1" customWidth="1"/>
    <col min="10159" max="10159" width="1.28515625" style="21" customWidth="1"/>
    <col min="10160" max="10161" width="24.5703125" style="21" customWidth="1"/>
    <col min="10162" max="10162" width="14.7109375" style="21" bestFit="1" customWidth="1"/>
    <col min="10163" max="10163" width="1.28515625" style="21" customWidth="1"/>
    <col min="10164" max="10164" width="12" style="21" bestFit="1" customWidth="1"/>
    <col min="10165" max="10166" width="12" style="21" customWidth="1"/>
    <col min="10167" max="10410" width="11.42578125" style="21"/>
    <col min="10411" max="10411" width="3.7109375" style="21" bestFit="1" customWidth="1"/>
    <col min="10412" max="10412" width="37.7109375" style="21" bestFit="1" customWidth="1"/>
    <col min="10413" max="10413" width="1.28515625" style="21" customWidth="1"/>
    <col min="10414" max="10414" width="13.28515625" style="21" bestFit="1" customWidth="1"/>
    <col min="10415" max="10415" width="1.28515625" style="21" customWidth="1"/>
    <col min="10416" max="10417" width="24.5703125" style="21" customWidth="1"/>
    <col min="10418" max="10418" width="14.7109375" style="21" bestFit="1" customWidth="1"/>
    <col min="10419" max="10419" width="1.28515625" style="21" customWidth="1"/>
    <col min="10420" max="10420" width="12" style="21" bestFit="1" customWidth="1"/>
    <col min="10421" max="10422" width="12" style="21" customWidth="1"/>
    <col min="10423" max="10666" width="11.42578125" style="21"/>
    <col min="10667" max="10667" width="3.7109375" style="21" bestFit="1" customWidth="1"/>
    <col min="10668" max="10668" width="37.7109375" style="21" bestFit="1" customWidth="1"/>
    <col min="10669" max="10669" width="1.28515625" style="21" customWidth="1"/>
    <col min="10670" max="10670" width="13.28515625" style="21" bestFit="1" customWidth="1"/>
    <col min="10671" max="10671" width="1.28515625" style="21" customWidth="1"/>
    <col min="10672" max="10673" width="24.5703125" style="21" customWidth="1"/>
    <col min="10674" max="10674" width="14.7109375" style="21" bestFit="1" customWidth="1"/>
    <col min="10675" max="10675" width="1.28515625" style="21" customWidth="1"/>
    <col min="10676" max="10676" width="12" style="21" bestFit="1" customWidth="1"/>
    <col min="10677" max="10678" width="12" style="21" customWidth="1"/>
    <col min="10679" max="10922" width="11.42578125" style="21"/>
    <col min="10923" max="10923" width="3.7109375" style="21" bestFit="1" customWidth="1"/>
    <col min="10924" max="10924" width="37.7109375" style="21" bestFit="1" customWidth="1"/>
    <col min="10925" max="10925" width="1.28515625" style="21" customWidth="1"/>
    <col min="10926" max="10926" width="13.28515625" style="21" bestFit="1" customWidth="1"/>
    <col min="10927" max="10927" width="1.28515625" style="21" customWidth="1"/>
    <col min="10928" max="10929" width="24.5703125" style="21" customWidth="1"/>
    <col min="10930" max="10930" width="14.7109375" style="21" bestFit="1" customWidth="1"/>
    <col min="10931" max="10931" width="1.28515625" style="21" customWidth="1"/>
    <col min="10932" max="10932" width="12" style="21" bestFit="1" customWidth="1"/>
    <col min="10933" max="10934" width="12" style="21" customWidth="1"/>
    <col min="10935" max="11178" width="11.42578125" style="21"/>
    <col min="11179" max="11179" width="3.7109375" style="21" bestFit="1" customWidth="1"/>
    <col min="11180" max="11180" width="37.7109375" style="21" bestFit="1" customWidth="1"/>
    <col min="11181" max="11181" width="1.28515625" style="21" customWidth="1"/>
    <col min="11182" max="11182" width="13.28515625" style="21" bestFit="1" customWidth="1"/>
    <col min="11183" max="11183" width="1.28515625" style="21" customWidth="1"/>
    <col min="11184" max="11185" width="24.5703125" style="21" customWidth="1"/>
    <col min="11186" max="11186" width="14.7109375" style="21" bestFit="1" customWidth="1"/>
    <col min="11187" max="11187" width="1.28515625" style="21" customWidth="1"/>
    <col min="11188" max="11188" width="12" style="21" bestFit="1" customWidth="1"/>
    <col min="11189" max="11190" width="12" style="21" customWidth="1"/>
    <col min="11191" max="11434" width="11.42578125" style="21"/>
    <col min="11435" max="11435" width="3.7109375" style="21" bestFit="1" customWidth="1"/>
    <col min="11436" max="11436" width="37.7109375" style="21" bestFit="1" customWidth="1"/>
    <col min="11437" max="11437" width="1.28515625" style="21" customWidth="1"/>
    <col min="11438" max="11438" width="13.28515625" style="21" bestFit="1" customWidth="1"/>
    <col min="11439" max="11439" width="1.28515625" style="21" customWidth="1"/>
    <col min="11440" max="11441" width="24.5703125" style="21" customWidth="1"/>
    <col min="11442" max="11442" width="14.7109375" style="21" bestFit="1" customWidth="1"/>
    <col min="11443" max="11443" width="1.28515625" style="21" customWidth="1"/>
    <col min="11444" max="11444" width="12" style="21" bestFit="1" customWidth="1"/>
    <col min="11445" max="11446" width="12" style="21" customWidth="1"/>
    <col min="11447" max="11690" width="11.42578125" style="21"/>
    <col min="11691" max="11691" width="3.7109375" style="21" bestFit="1" customWidth="1"/>
    <col min="11692" max="11692" width="37.7109375" style="21" bestFit="1" customWidth="1"/>
    <col min="11693" max="11693" width="1.28515625" style="21" customWidth="1"/>
    <col min="11694" max="11694" width="13.28515625" style="21" bestFit="1" customWidth="1"/>
    <col min="11695" max="11695" width="1.28515625" style="21" customWidth="1"/>
    <col min="11696" max="11697" width="24.5703125" style="21" customWidth="1"/>
    <col min="11698" max="11698" width="14.7109375" style="21" bestFit="1" customWidth="1"/>
    <col min="11699" max="11699" width="1.28515625" style="21" customWidth="1"/>
    <col min="11700" max="11700" width="12" style="21" bestFit="1" customWidth="1"/>
    <col min="11701" max="11702" width="12" style="21" customWidth="1"/>
    <col min="11703" max="11946" width="11.42578125" style="21"/>
    <col min="11947" max="11947" width="3.7109375" style="21" bestFit="1" customWidth="1"/>
    <col min="11948" max="11948" width="37.7109375" style="21" bestFit="1" customWidth="1"/>
    <col min="11949" max="11949" width="1.28515625" style="21" customWidth="1"/>
    <col min="11950" max="11950" width="13.28515625" style="21" bestFit="1" customWidth="1"/>
    <col min="11951" max="11951" width="1.28515625" style="21" customWidth="1"/>
    <col min="11952" max="11953" width="24.5703125" style="21" customWidth="1"/>
    <col min="11954" max="11954" width="14.7109375" style="21" bestFit="1" customWidth="1"/>
    <col min="11955" max="11955" width="1.28515625" style="21" customWidth="1"/>
    <col min="11956" max="11956" width="12" style="21" bestFit="1" customWidth="1"/>
    <col min="11957" max="11958" width="12" style="21" customWidth="1"/>
    <col min="11959" max="12202" width="11.42578125" style="21"/>
    <col min="12203" max="12203" width="3.7109375" style="21" bestFit="1" customWidth="1"/>
    <col min="12204" max="12204" width="37.7109375" style="21" bestFit="1" customWidth="1"/>
    <col min="12205" max="12205" width="1.28515625" style="21" customWidth="1"/>
    <col min="12206" max="12206" width="13.28515625" style="21" bestFit="1" customWidth="1"/>
    <col min="12207" max="12207" width="1.28515625" style="21" customWidth="1"/>
    <col min="12208" max="12209" width="24.5703125" style="21" customWidth="1"/>
    <col min="12210" max="12210" width="14.7109375" style="21" bestFit="1" customWidth="1"/>
    <col min="12211" max="12211" width="1.28515625" style="21" customWidth="1"/>
    <col min="12212" max="12212" width="12" style="21" bestFit="1" customWidth="1"/>
    <col min="12213" max="12214" width="12" style="21" customWidth="1"/>
    <col min="12215" max="12458" width="11.42578125" style="21"/>
    <col min="12459" max="12459" width="3.7109375" style="21" bestFit="1" customWidth="1"/>
    <col min="12460" max="12460" width="37.7109375" style="21" bestFit="1" customWidth="1"/>
    <col min="12461" max="12461" width="1.28515625" style="21" customWidth="1"/>
    <col min="12462" max="12462" width="13.28515625" style="21" bestFit="1" customWidth="1"/>
    <col min="12463" max="12463" width="1.28515625" style="21" customWidth="1"/>
    <col min="12464" max="12465" width="24.5703125" style="21" customWidth="1"/>
    <col min="12466" max="12466" width="14.7109375" style="21" bestFit="1" customWidth="1"/>
    <col min="12467" max="12467" width="1.28515625" style="21" customWidth="1"/>
    <col min="12468" max="12468" width="12" style="21" bestFit="1" customWidth="1"/>
    <col min="12469" max="12470" width="12" style="21" customWidth="1"/>
    <col min="12471" max="12714" width="11.42578125" style="21"/>
    <col min="12715" max="12715" width="3.7109375" style="21" bestFit="1" customWidth="1"/>
    <col min="12716" max="12716" width="37.7109375" style="21" bestFit="1" customWidth="1"/>
    <col min="12717" max="12717" width="1.28515625" style="21" customWidth="1"/>
    <col min="12718" max="12718" width="13.28515625" style="21" bestFit="1" customWidth="1"/>
    <col min="12719" max="12719" width="1.28515625" style="21" customWidth="1"/>
    <col min="12720" max="12721" width="24.5703125" style="21" customWidth="1"/>
    <col min="12722" max="12722" width="14.7109375" style="21" bestFit="1" customWidth="1"/>
    <col min="12723" max="12723" width="1.28515625" style="21" customWidth="1"/>
    <col min="12724" max="12724" width="12" style="21" bestFit="1" customWidth="1"/>
    <col min="12725" max="12726" width="12" style="21" customWidth="1"/>
    <col min="12727" max="12970" width="11.42578125" style="21"/>
    <col min="12971" max="12971" width="3.7109375" style="21" bestFit="1" customWidth="1"/>
    <col min="12972" max="12972" width="37.7109375" style="21" bestFit="1" customWidth="1"/>
    <col min="12973" max="12973" width="1.28515625" style="21" customWidth="1"/>
    <col min="12974" max="12974" width="13.28515625" style="21" bestFit="1" customWidth="1"/>
    <col min="12975" max="12975" width="1.28515625" style="21" customWidth="1"/>
    <col min="12976" max="12977" width="24.5703125" style="21" customWidth="1"/>
    <col min="12978" max="12978" width="14.7109375" style="21" bestFit="1" customWidth="1"/>
    <col min="12979" max="12979" width="1.28515625" style="21" customWidth="1"/>
    <col min="12980" max="12980" width="12" style="21" bestFit="1" customWidth="1"/>
    <col min="12981" max="12982" width="12" style="21" customWidth="1"/>
    <col min="12983" max="13226" width="11.42578125" style="21"/>
    <col min="13227" max="13227" width="3.7109375" style="21" bestFit="1" customWidth="1"/>
    <col min="13228" max="13228" width="37.7109375" style="21" bestFit="1" customWidth="1"/>
    <col min="13229" max="13229" width="1.28515625" style="21" customWidth="1"/>
    <col min="13230" max="13230" width="13.28515625" style="21" bestFit="1" customWidth="1"/>
    <col min="13231" max="13231" width="1.28515625" style="21" customWidth="1"/>
    <col min="13232" max="13233" width="24.5703125" style="21" customWidth="1"/>
    <col min="13234" max="13234" width="14.7109375" style="21" bestFit="1" customWidth="1"/>
    <col min="13235" max="13235" width="1.28515625" style="21" customWidth="1"/>
    <col min="13236" max="13236" width="12" style="21" bestFit="1" customWidth="1"/>
    <col min="13237" max="13238" width="12" style="21" customWidth="1"/>
    <col min="13239" max="13482" width="11.42578125" style="21"/>
    <col min="13483" max="13483" width="3.7109375" style="21" bestFit="1" customWidth="1"/>
    <col min="13484" max="13484" width="37.7109375" style="21" bestFit="1" customWidth="1"/>
    <col min="13485" max="13485" width="1.28515625" style="21" customWidth="1"/>
    <col min="13486" max="13486" width="13.28515625" style="21" bestFit="1" customWidth="1"/>
    <col min="13487" max="13487" width="1.28515625" style="21" customWidth="1"/>
    <col min="13488" max="13489" width="24.5703125" style="21" customWidth="1"/>
    <col min="13490" max="13490" width="14.7109375" style="21" bestFit="1" customWidth="1"/>
    <col min="13491" max="13491" width="1.28515625" style="21" customWidth="1"/>
    <col min="13492" max="13492" width="12" style="21" bestFit="1" customWidth="1"/>
    <col min="13493" max="13494" width="12" style="21" customWidth="1"/>
    <col min="13495" max="13738" width="11.42578125" style="21"/>
    <col min="13739" max="13739" width="3.7109375" style="21" bestFit="1" customWidth="1"/>
    <col min="13740" max="13740" width="37.7109375" style="21" bestFit="1" customWidth="1"/>
    <col min="13741" max="13741" width="1.28515625" style="21" customWidth="1"/>
    <col min="13742" max="13742" width="13.28515625" style="21" bestFit="1" customWidth="1"/>
    <col min="13743" max="13743" width="1.28515625" style="21" customWidth="1"/>
    <col min="13744" max="13745" width="24.5703125" style="21" customWidth="1"/>
    <col min="13746" max="13746" width="14.7109375" style="21" bestFit="1" customWidth="1"/>
    <col min="13747" max="13747" width="1.28515625" style="21" customWidth="1"/>
    <col min="13748" max="13748" width="12" style="21" bestFit="1" customWidth="1"/>
    <col min="13749" max="13750" width="12" style="21" customWidth="1"/>
    <col min="13751" max="13994" width="11.42578125" style="21"/>
    <col min="13995" max="13995" width="3.7109375" style="21" bestFit="1" customWidth="1"/>
    <col min="13996" max="13996" width="37.7109375" style="21" bestFit="1" customWidth="1"/>
    <col min="13997" max="13997" width="1.28515625" style="21" customWidth="1"/>
    <col min="13998" max="13998" width="13.28515625" style="21" bestFit="1" customWidth="1"/>
    <col min="13999" max="13999" width="1.28515625" style="21" customWidth="1"/>
    <col min="14000" max="14001" width="24.5703125" style="21" customWidth="1"/>
    <col min="14002" max="14002" width="14.7109375" style="21" bestFit="1" customWidth="1"/>
    <col min="14003" max="14003" width="1.28515625" style="21" customWidth="1"/>
    <col min="14004" max="14004" width="12" style="21" bestFit="1" customWidth="1"/>
    <col min="14005" max="14006" width="12" style="21" customWidth="1"/>
    <col min="14007" max="14250" width="11.42578125" style="21"/>
    <col min="14251" max="14251" width="3.7109375" style="21" bestFit="1" customWidth="1"/>
    <col min="14252" max="14252" width="37.7109375" style="21" bestFit="1" customWidth="1"/>
    <col min="14253" max="14253" width="1.28515625" style="21" customWidth="1"/>
    <col min="14254" max="14254" width="13.28515625" style="21" bestFit="1" customWidth="1"/>
    <col min="14255" max="14255" width="1.28515625" style="21" customWidth="1"/>
    <col min="14256" max="14257" width="24.5703125" style="21" customWidth="1"/>
    <col min="14258" max="14258" width="14.7109375" style="21" bestFit="1" customWidth="1"/>
    <col min="14259" max="14259" width="1.28515625" style="21" customWidth="1"/>
    <col min="14260" max="14260" width="12" style="21" bestFit="1" customWidth="1"/>
    <col min="14261" max="14262" width="12" style="21" customWidth="1"/>
    <col min="14263" max="14506" width="11.42578125" style="21"/>
    <col min="14507" max="14507" width="3.7109375" style="21" bestFit="1" customWidth="1"/>
    <col min="14508" max="14508" width="37.7109375" style="21" bestFit="1" customWidth="1"/>
    <col min="14509" max="14509" width="1.28515625" style="21" customWidth="1"/>
    <col min="14510" max="14510" width="13.28515625" style="21" bestFit="1" customWidth="1"/>
    <col min="14511" max="14511" width="1.28515625" style="21" customWidth="1"/>
    <col min="14512" max="14513" width="24.5703125" style="21" customWidth="1"/>
    <col min="14514" max="14514" width="14.7109375" style="21" bestFit="1" customWidth="1"/>
    <col min="14515" max="14515" width="1.28515625" style="21" customWidth="1"/>
    <col min="14516" max="14516" width="12" style="21" bestFit="1" customWidth="1"/>
    <col min="14517" max="14518" width="12" style="21" customWidth="1"/>
    <col min="14519" max="14762" width="11.42578125" style="21"/>
    <col min="14763" max="14763" width="3.7109375" style="21" bestFit="1" customWidth="1"/>
    <col min="14764" max="14764" width="37.7109375" style="21" bestFit="1" customWidth="1"/>
    <col min="14765" max="14765" width="1.28515625" style="21" customWidth="1"/>
    <col min="14766" max="14766" width="13.28515625" style="21" bestFit="1" customWidth="1"/>
    <col min="14767" max="14767" width="1.28515625" style="21" customWidth="1"/>
    <col min="14768" max="14769" width="24.5703125" style="21" customWidth="1"/>
    <col min="14770" max="14770" width="14.7109375" style="21" bestFit="1" customWidth="1"/>
    <col min="14771" max="14771" width="1.28515625" style="21" customWidth="1"/>
    <col min="14772" max="14772" width="12" style="21" bestFit="1" customWidth="1"/>
    <col min="14773" max="14774" width="12" style="21" customWidth="1"/>
    <col min="14775" max="15018" width="11.42578125" style="21"/>
    <col min="15019" max="15019" width="3.7109375" style="21" bestFit="1" customWidth="1"/>
    <col min="15020" max="15020" width="37.7109375" style="21" bestFit="1" customWidth="1"/>
    <col min="15021" max="15021" width="1.28515625" style="21" customWidth="1"/>
    <col min="15022" max="15022" width="13.28515625" style="21" bestFit="1" customWidth="1"/>
    <col min="15023" max="15023" width="1.28515625" style="21" customWidth="1"/>
    <col min="15024" max="15025" width="24.5703125" style="21" customWidth="1"/>
    <col min="15026" max="15026" width="14.7109375" style="21" bestFit="1" customWidth="1"/>
    <col min="15027" max="15027" width="1.28515625" style="21" customWidth="1"/>
    <col min="15028" max="15028" width="12" style="21" bestFit="1" customWidth="1"/>
    <col min="15029" max="15030" width="12" style="21" customWidth="1"/>
    <col min="15031" max="15274" width="11.42578125" style="21"/>
    <col min="15275" max="15275" width="3.7109375" style="21" bestFit="1" customWidth="1"/>
    <col min="15276" max="15276" width="37.7109375" style="21" bestFit="1" customWidth="1"/>
    <col min="15277" max="15277" width="1.28515625" style="21" customWidth="1"/>
    <col min="15278" max="15278" width="13.28515625" style="21" bestFit="1" customWidth="1"/>
    <col min="15279" max="15279" width="1.28515625" style="21" customWidth="1"/>
    <col min="15280" max="15281" width="24.5703125" style="21" customWidth="1"/>
    <col min="15282" max="15282" width="14.7109375" style="21" bestFit="1" customWidth="1"/>
    <col min="15283" max="15283" width="1.28515625" style="21" customWidth="1"/>
    <col min="15284" max="15284" width="12" style="21" bestFit="1" customWidth="1"/>
    <col min="15285" max="15286" width="12" style="21" customWidth="1"/>
    <col min="15287" max="15530" width="11.42578125" style="21"/>
    <col min="15531" max="15531" width="3.7109375" style="21" bestFit="1" customWidth="1"/>
    <col min="15532" max="15532" width="37.7109375" style="21" bestFit="1" customWidth="1"/>
    <col min="15533" max="15533" width="1.28515625" style="21" customWidth="1"/>
    <col min="15534" max="15534" width="13.28515625" style="21" bestFit="1" customWidth="1"/>
    <col min="15535" max="15535" width="1.28515625" style="21" customWidth="1"/>
    <col min="15536" max="15537" width="24.5703125" style="21" customWidth="1"/>
    <col min="15538" max="15538" width="14.7109375" style="21" bestFit="1" customWidth="1"/>
    <col min="15539" max="15539" width="1.28515625" style="21" customWidth="1"/>
    <col min="15540" max="15540" width="12" style="21" bestFit="1" customWidth="1"/>
    <col min="15541" max="15542" width="12" style="21" customWidth="1"/>
    <col min="15543" max="15786" width="11.42578125" style="21"/>
    <col min="15787" max="15787" width="3.7109375" style="21" bestFit="1" customWidth="1"/>
    <col min="15788" max="15788" width="37.7109375" style="21" bestFit="1" customWidth="1"/>
    <col min="15789" max="15789" width="1.28515625" style="21" customWidth="1"/>
    <col min="15790" max="15790" width="13.28515625" style="21" bestFit="1" customWidth="1"/>
    <col min="15791" max="15791" width="1.28515625" style="21" customWidth="1"/>
    <col min="15792" max="15793" width="24.5703125" style="21" customWidth="1"/>
    <col min="15794" max="15794" width="14.7109375" style="21" bestFit="1" customWidth="1"/>
    <col min="15795" max="15795" width="1.28515625" style="21" customWidth="1"/>
    <col min="15796" max="15796" width="12" style="21" bestFit="1" customWidth="1"/>
    <col min="15797" max="15798" width="12" style="21" customWidth="1"/>
    <col min="15799" max="16042" width="11.42578125" style="21"/>
    <col min="16043" max="16043" width="3.7109375" style="21" bestFit="1" customWidth="1"/>
    <col min="16044" max="16044" width="37.7109375" style="21" bestFit="1" customWidth="1"/>
    <col min="16045" max="16045" width="1.28515625" style="21" customWidth="1"/>
    <col min="16046" max="16046" width="13.28515625" style="21" bestFit="1" customWidth="1"/>
    <col min="16047" max="16047" width="1.28515625" style="21" customWidth="1"/>
    <col min="16048" max="16049" width="24.5703125" style="21" customWidth="1"/>
    <col min="16050" max="16050" width="14.7109375" style="21" bestFit="1" customWidth="1"/>
    <col min="16051" max="16051" width="1.28515625" style="21" customWidth="1"/>
    <col min="16052" max="16052" width="12" style="21" bestFit="1" customWidth="1"/>
    <col min="16053" max="16054" width="12" style="21" customWidth="1"/>
    <col min="16055" max="16268" width="11.42578125" style="21"/>
    <col min="16269" max="16384" width="14.7109375" style="21" customWidth="1"/>
  </cols>
  <sheetData>
    <row r="1" spans="1:13" s="2" customFormat="1" ht="47.25" customHeight="1">
      <c r="A1" s="30"/>
      <c r="C1" s="65"/>
      <c r="D1" s="114" t="s">
        <v>357</v>
      </c>
      <c r="E1" s="114"/>
      <c r="F1" s="114"/>
      <c r="G1" s="114"/>
      <c r="H1" s="114"/>
      <c r="I1" s="114"/>
    </row>
    <row r="2" spans="1:13" s="5" customFormat="1" ht="21">
      <c r="A2" s="31"/>
      <c r="B2" s="32"/>
      <c r="C2" s="97"/>
      <c r="D2" s="35" t="s">
        <v>358</v>
      </c>
      <c r="E2" s="35"/>
      <c r="F2" s="35"/>
      <c r="G2" s="35"/>
      <c r="H2" s="35"/>
      <c r="I2" s="35"/>
      <c r="J2" s="34"/>
    </row>
    <row r="3" spans="1:13" s="5" customFormat="1" ht="33.950000000000003" customHeight="1">
      <c r="A3" s="31"/>
      <c r="B3" s="36"/>
      <c r="C3" s="98"/>
      <c r="D3" s="36"/>
      <c r="E3" s="33"/>
      <c r="F3" s="36"/>
      <c r="G3" s="33"/>
      <c r="H3" s="33"/>
      <c r="I3" s="36"/>
      <c r="J3" s="62"/>
    </row>
    <row r="4" spans="1:13" s="5" customFormat="1" ht="34.5" customHeight="1">
      <c r="A4" s="31"/>
      <c r="B4" s="4"/>
      <c r="C4" s="99"/>
      <c r="D4" s="37"/>
      <c r="E4" s="36"/>
      <c r="F4" s="37"/>
      <c r="G4" s="36"/>
      <c r="H4" s="36"/>
      <c r="I4" s="36"/>
      <c r="J4" s="113" t="s">
        <v>51</v>
      </c>
      <c r="K4" s="113" t="s">
        <v>50</v>
      </c>
      <c r="L4" s="113" t="s">
        <v>52</v>
      </c>
    </row>
    <row r="5" spans="1:13" s="5" customFormat="1" ht="36" customHeight="1">
      <c r="A5" s="31"/>
      <c r="B5" s="66" t="s">
        <v>24</v>
      </c>
      <c r="C5" s="100"/>
      <c r="D5" s="67" t="s">
        <v>70</v>
      </c>
      <c r="E5" s="68"/>
      <c r="F5" s="69" t="s">
        <v>25</v>
      </c>
      <c r="G5" s="39"/>
      <c r="H5" s="79" t="s">
        <v>75</v>
      </c>
      <c r="J5" s="113"/>
      <c r="K5" s="113"/>
      <c r="L5" s="113"/>
    </row>
    <row r="6" spans="1:13" s="75" customFormat="1" ht="15" customHeight="1">
      <c r="A6" s="70"/>
      <c r="B6" s="70"/>
      <c r="C6" s="103"/>
      <c r="D6" s="71"/>
      <c r="E6" s="85"/>
      <c r="F6" s="70"/>
      <c r="G6" s="76"/>
      <c r="H6" s="85"/>
      <c r="I6" s="60"/>
      <c r="J6" s="90"/>
      <c r="K6" s="90"/>
      <c r="L6" s="90"/>
    </row>
    <row r="7" spans="1:13" s="75" customFormat="1" ht="15" customHeight="1">
      <c r="A7" s="70"/>
      <c r="B7" s="72" t="s">
        <v>96</v>
      </c>
      <c r="C7" s="101"/>
      <c r="D7" s="73"/>
      <c r="E7" s="83"/>
      <c r="F7" s="74"/>
      <c r="G7" s="76"/>
      <c r="H7" s="88"/>
      <c r="I7" s="60"/>
      <c r="J7" s="88"/>
      <c r="K7" s="88"/>
      <c r="L7" s="88"/>
    </row>
    <row r="8" spans="1:13" s="75" customFormat="1" ht="15" customHeight="1">
      <c r="A8" s="77">
        <v>1</v>
      </c>
      <c r="B8" s="80" t="s">
        <v>97</v>
      </c>
      <c r="C8" s="102" t="s">
        <v>160</v>
      </c>
      <c r="D8" s="84">
        <v>7390000</v>
      </c>
      <c r="E8" s="83"/>
      <c r="F8" s="84">
        <v>100000</v>
      </c>
      <c r="G8" s="76"/>
      <c r="H8" s="86">
        <f>D8-F8</f>
        <v>7290000</v>
      </c>
      <c r="I8" s="60"/>
      <c r="J8" s="86">
        <f>H8*(1-L8)</f>
        <v>6925500</v>
      </c>
      <c r="K8" s="89">
        <v>0.04</v>
      </c>
      <c r="L8" s="89">
        <v>0.05</v>
      </c>
      <c r="M8" s="108"/>
    </row>
    <row r="9" spans="1:13" s="75" customFormat="1" ht="15" customHeight="1">
      <c r="A9" s="70"/>
      <c r="B9" s="70"/>
      <c r="C9" s="101" t="s">
        <v>161</v>
      </c>
      <c r="D9" s="71"/>
      <c r="E9" s="85"/>
      <c r="F9" s="70"/>
      <c r="G9" s="76"/>
      <c r="H9" s="85"/>
      <c r="I9" s="60"/>
      <c r="J9" s="85"/>
      <c r="K9" s="85"/>
      <c r="L9" s="85"/>
    </row>
    <row r="10" spans="1:13" s="75" customFormat="1" ht="15" customHeight="1">
      <c r="A10" s="70"/>
      <c r="B10" s="72" t="s">
        <v>22</v>
      </c>
      <c r="C10" s="101"/>
      <c r="D10" s="73"/>
      <c r="E10" s="83"/>
      <c r="F10" s="74"/>
      <c r="G10" s="76"/>
      <c r="H10" s="88"/>
      <c r="I10" s="60"/>
      <c r="J10" s="88"/>
      <c r="K10" s="88"/>
      <c r="L10" s="88"/>
    </row>
    <row r="11" spans="1:13" s="75" customFormat="1" ht="15" customHeight="1">
      <c r="A11" s="77">
        <v>2</v>
      </c>
      <c r="B11" s="80" t="s">
        <v>98</v>
      </c>
      <c r="C11" s="102" t="s">
        <v>162</v>
      </c>
      <c r="D11" s="84">
        <v>7890000</v>
      </c>
      <c r="E11" s="83"/>
      <c r="F11" s="84">
        <v>100000</v>
      </c>
      <c r="G11" s="76"/>
      <c r="H11" s="86">
        <f t="shared" ref="H11:H13" si="0">D11-F11</f>
        <v>7790000</v>
      </c>
      <c r="I11" s="60"/>
      <c r="J11" s="86">
        <f t="shared" ref="J11:J13" si="1">H11*(1-L11)</f>
        <v>7478400</v>
      </c>
      <c r="K11" s="89">
        <v>0.04</v>
      </c>
      <c r="L11" s="89">
        <v>0.04</v>
      </c>
      <c r="M11" s="108"/>
    </row>
    <row r="12" spans="1:13" s="75" customFormat="1" ht="15" customHeight="1">
      <c r="A12" s="77">
        <v>3</v>
      </c>
      <c r="B12" s="80" t="s">
        <v>99</v>
      </c>
      <c r="C12" s="102" t="s">
        <v>162</v>
      </c>
      <c r="D12" s="84">
        <v>8190000</v>
      </c>
      <c r="E12" s="83"/>
      <c r="F12" s="84">
        <v>100000</v>
      </c>
      <c r="G12" s="76"/>
      <c r="H12" s="86">
        <f t="shared" si="0"/>
        <v>8090000</v>
      </c>
      <c r="I12" s="60"/>
      <c r="J12" s="86">
        <f t="shared" si="1"/>
        <v>7766400</v>
      </c>
      <c r="K12" s="89">
        <v>0.04</v>
      </c>
      <c r="L12" s="89">
        <v>0.04</v>
      </c>
      <c r="M12" s="108"/>
    </row>
    <row r="13" spans="1:13" s="75" customFormat="1" ht="15" customHeight="1">
      <c r="A13" s="77">
        <v>4</v>
      </c>
      <c r="B13" s="80" t="s">
        <v>26</v>
      </c>
      <c r="C13" s="102" t="s">
        <v>163</v>
      </c>
      <c r="D13" s="84">
        <v>10090000</v>
      </c>
      <c r="E13" s="83"/>
      <c r="F13" s="84">
        <v>200000</v>
      </c>
      <c r="G13" s="76"/>
      <c r="H13" s="86">
        <f t="shared" si="0"/>
        <v>9890000</v>
      </c>
      <c r="I13" s="60"/>
      <c r="J13" s="86">
        <f t="shared" si="1"/>
        <v>9494400</v>
      </c>
      <c r="K13" s="89">
        <v>0.04</v>
      </c>
      <c r="L13" s="89">
        <v>0.04</v>
      </c>
      <c r="M13" s="108"/>
    </row>
    <row r="14" spans="1:13" s="75" customFormat="1" ht="15" customHeight="1">
      <c r="A14" s="81"/>
      <c r="B14" s="81"/>
      <c r="C14" s="102" t="s">
        <v>77</v>
      </c>
      <c r="D14" s="87"/>
      <c r="E14" s="83"/>
      <c r="F14" s="87"/>
      <c r="G14" s="76"/>
      <c r="H14" s="87"/>
      <c r="I14" s="60"/>
      <c r="J14" s="87"/>
      <c r="K14" s="87"/>
      <c r="L14" s="87"/>
    </row>
    <row r="15" spans="1:13" s="75" customFormat="1" ht="15" customHeight="1">
      <c r="A15" s="81"/>
      <c r="B15" s="72" t="s">
        <v>100</v>
      </c>
      <c r="C15" s="101"/>
      <c r="D15" s="73"/>
      <c r="E15" s="83"/>
      <c r="F15" s="74"/>
      <c r="G15" s="76"/>
      <c r="H15" s="88"/>
      <c r="I15" s="60"/>
      <c r="J15" s="88"/>
      <c r="K15" s="88"/>
      <c r="L15" s="88"/>
    </row>
    <row r="16" spans="1:13" s="75" customFormat="1" ht="15" customHeight="1">
      <c r="A16" s="77">
        <v>5</v>
      </c>
      <c r="B16" s="80" t="s">
        <v>101</v>
      </c>
      <c r="C16" s="102" t="s">
        <v>164</v>
      </c>
      <c r="D16" s="84">
        <v>8190000</v>
      </c>
      <c r="E16" s="83"/>
      <c r="F16" s="84">
        <v>100000</v>
      </c>
      <c r="G16" s="76"/>
      <c r="H16" s="86">
        <f t="shared" ref="H16:H18" si="2">D16-F16</f>
        <v>8090000</v>
      </c>
      <c r="I16" s="60"/>
      <c r="J16" s="86">
        <f t="shared" ref="J16:J18" si="3">H16*(1-L16)</f>
        <v>7766400</v>
      </c>
      <c r="K16" s="89">
        <v>0.04</v>
      </c>
      <c r="L16" s="89">
        <v>0.04</v>
      </c>
      <c r="M16" s="108"/>
    </row>
    <row r="17" spans="1:13" s="75" customFormat="1" ht="15" customHeight="1">
      <c r="A17" s="77">
        <v>6</v>
      </c>
      <c r="B17" s="80" t="s">
        <v>102</v>
      </c>
      <c r="C17" s="102" t="s">
        <v>165</v>
      </c>
      <c r="D17" s="84">
        <v>8690000</v>
      </c>
      <c r="E17" s="83"/>
      <c r="F17" s="84">
        <v>100000</v>
      </c>
      <c r="G17" s="76"/>
      <c r="H17" s="86">
        <f t="shared" si="2"/>
        <v>8590000</v>
      </c>
      <c r="I17" s="60"/>
      <c r="J17" s="86">
        <f t="shared" si="3"/>
        <v>8246400</v>
      </c>
      <c r="K17" s="89">
        <v>0.04</v>
      </c>
      <c r="L17" s="89">
        <v>0.04</v>
      </c>
      <c r="M17" s="108"/>
    </row>
    <row r="18" spans="1:13" s="75" customFormat="1" ht="15" customHeight="1">
      <c r="A18" s="77">
        <v>7</v>
      </c>
      <c r="B18" s="80" t="s">
        <v>103</v>
      </c>
      <c r="C18" s="102" t="s">
        <v>166</v>
      </c>
      <c r="D18" s="84">
        <v>8990000</v>
      </c>
      <c r="E18" s="83"/>
      <c r="F18" s="84">
        <v>100000</v>
      </c>
      <c r="G18" s="76"/>
      <c r="H18" s="86">
        <f t="shared" si="2"/>
        <v>8890000</v>
      </c>
      <c r="I18" s="60"/>
      <c r="J18" s="86">
        <f t="shared" si="3"/>
        <v>8534400</v>
      </c>
      <c r="K18" s="89">
        <v>0.04</v>
      </c>
      <c r="L18" s="89">
        <v>0.04</v>
      </c>
      <c r="M18" s="108"/>
    </row>
    <row r="19" spans="1:13" s="75" customFormat="1" ht="15" customHeight="1">
      <c r="A19" s="81"/>
      <c r="B19" s="81"/>
      <c r="C19" s="102" t="s">
        <v>167</v>
      </c>
      <c r="D19" s="87"/>
      <c r="E19" s="83"/>
      <c r="F19" s="87"/>
      <c r="G19" s="76"/>
      <c r="H19" s="87"/>
      <c r="I19" s="60"/>
      <c r="J19" s="87"/>
      <c r="K19" s="87"/>
      <c r="L19" s="87"/>
    </row>
    <row r="20" spans="1:13" s="75" customFormat="1" ht="15" customHeight="1">
      <c r="A20" s="77"/>
      <c r="B20" s="72" t="s">
        <v>104</v>
      </c>
      <c r="C20" s="101"/>
      <c r="D20" s="73"/>
      <c r="E20" s="83"/>
      <c r="F20" s="74"/>
      <c r="G20" s="76"/>
      <c r="H20" s="88"/>
      <c r="I20" s="60"/>
      <c r="J20" s="88"/>
      <c r="K20" s="88"/>
      <c r="L20" s="88"/>
    </row>
    <row r="21" spans="1:13" s="75" customFormat="1" ht="15" customHeight="1">
      <c r="A21" s="77">
        <v>8</v>
      </c>
      <c r="B21" s="80" t="s">
        <v>105</v>
      </c>
      <c r="C21" s="102" t="s">
        <v>168</v>
      </c>
      <c r="D21" s="84">
        <v>10190000</v>
      </c>
      <c r="E21" s="83"/>
      <c r="F21" s="84">
        <v>200000</v>
      </c>
      <c r="G21" s="76"/>
      <c r="H21" s="86">
        <f>D21-F21</f>
        <v>9990000</v>
      </c>
      <c r="I21" s="60"/>
      <c r="J21" s="86">
        <f>H21*(1-L21)</f>
        <v>9590400</v>
      </c>
      <c r="K21" s="89">
        <v>0.04</v>
      </c>
      <c r="L21" s="89">
        <v>0.04</v>
      </c>
      <c r="M21" s="108"/>
    </row>
    <row r="22" spans="1:13" s="75" customFormat="1" ht="15" customHeight="1">
      <c r="A22" s="82"/>
      <c r="B22" s="82"/>
      <c r="C22" s="102" t="s">
        <v>169</v>
      </c>
      <c r="D22" s="87"/>
      <c r="E22" s="83"/>
      <c r="F22" s="87"/>
      <c r="G22" s="76"/>
      <c r="H22" s="87"/>
      <c r="I22" s="60"/>
      <c r="J22" s="87"/>
      <c r="K22" s="87"/>
      <c r="L22" s="87"/>
      <c r="M22" s="108"/>
    </row>
    <row r="23" spans="1:13" s="75" customFormat="1" ht="15" customHeight="1">
      <c r="A23" s="82"/>
      <c r="B23" s="72" t="s">
        <v>106</v>
      </c>
      <c r="C23" s="101"/>
      <c r="D23" s="73"/>
      <c r="E23" s="83"/>
      <c r="F23" s="74"/>
      <c r="G23" s="76"/>
      <c r="H23" s="88"/>
      <c r="I23" s="60"/>
      <c r="J23" s="88"/>
      <c r="K23" s="88"/>
      <c r="L23" s="88"/>
      <c r="M23" s="108"/>
    </row>
    <row r="24" spans="1:13" s="75" customFormat="1" ht="15" customHeight="1">
      <c r="A24" s="77">
        <v>9</v>
      </c>
      <c r="B24" s="80" t="s">
        <v>107</v>
      </c>
      <c r="C24" s="102" t="s">
        <v>170</v>
      </c>
      <c r="D24" s="84">
        <v>10390000</v>
      </c>
      <c r="E24" s="83"/>
      <c r="F24" s="84">
        <v>200000</v>
      </c>
      <c r="G24" s="76"/>
      <c r="H24" s="86">
        <f t="shared" ref="H24" si="4">D24-F24</f>
        <v>10190000</v>
      </c>
      <c r="I24" s="60"/>
      <c r="J24" s="86">
        <f t="shared" ref="J24" si="5">H24*(1-L24)</f>
        <v>9782400</v>
      </c>
      <c r="K24" s="89">
        <v>0.04</v>
      </c>
      <c r="L24" s="89">
        <v>0.04</v>
      </c>
      <c r="M24" s="108"/>
    </row>
    <row r="25" spans="1:13" s="75" customFormat="1" ht="15" customHeight="1">
      <c r="A25" s="82"/>
      <c r="B25" s="82"/>
      <c r="C25" s="102" t="s">
        <v>171</v>
      </c>
      <c r="D25" s="87"/>
      <c r="E25" s="83"/>
      <c r="F25" s="87"/>
      <c r="G25" s="76"/>
      <c r="H25" s="87"/>
      <c r="I25" s="60"/>
      <c r="J25" s="87"/>
      <c r="K25" s="87"/>
      <c r="L25" s="87"/>
      <c r="M25" s="108"/>
    </row>
    <row r="26" spans="1:13" s="75" customFormat="1" ht="15" customHeight="1">
      <c r="A26" s="82"/>
      <c r="B26" s="72" t="s">
        <v>350</v>
      </c>
      <c r="C26" s="101"/>
      <c r="D26" s="73"/>
      <c r="E26" s="83"/>
      <c r="F26" s="74"/>
      <c r="G26" s="76"/>
      <c r="H26" s="88"/>
      <c r="I26" s="60"/>
      <c r="J26" s="88"/>
      <c r="K26" s="88"/>
      <c r="L26" s="88"/>
      <c r="M26" s="108"/>
    </row>
    <row r="27" spans="1:13" s="75" customFormat="1" ht="15" customHeight="1">
      <c r="A27" s="77">
        <v>10</v>
      </c>
      <c r="B27" s="80" t="s">
        <v>351</v>
      </c>
      <c r="C27" s="102"/>
      <c r="D27" s="84">
        <v>9090000</v>
      </c>
      <c r="E27" s="83"/>
      <c r="F27" s="84">
        <v>200000</v>
      </c>
      <c r="G27" s="76"/>
      <c r="H27" s="86">
        <f t="shared" ref="H27:H28" si="6">D27-F27</f>
        <v>8890000</v>
      </c>
      <c r="I27" s="60"/>
      <c r="J27" s="86">
        <f t="shared" ref="J27:J28" si="7">H27*(1-L27)</f>
        <v>8445500</v>
      </c>
      <c r="K27" s="89">
        <v>0.04</v>
      </c>
      <c r="L27" s="89">
        <v>0.05</v>
      </c>
      <c r="M27" s="108"/>
    </row>
    <row r="28" spans="1:13" s="75" customFormat="1" ht="15" customHeight="1">
      <c r="A28" s="77">
        <v>11</v>
      </c>
      <c r="B28" s="80" t="s">
        <v>352</v>
      </c>
      <c r="C28" s="102"/>
      <c r="D28" s="84">
        <v>9590000</v>
      </c>
      <c r="E28" s="83"/>
      <c r="F28" s="84">
        <v>200000</v>
      </c>
      <c r="G28" s="76"/>
      <c r="H28" s="86">
        <f t="shared" si="6"/>
        <v>9390000</v>
      </c>
      <c r="I28" s="60"/>
      <c r="J28" s="86">
        <f t="shared" si="7"/>
        <v>8920500</v>
      </c>
      <c r="K28" s="89">
        <v>0.04</v>
      </c>
      <c r="L28" s="89">
        <v>0.05</v>
      </c>
      <c r="M28" s="108"/>
    </row>
    <row r="29" spans="1:13" s="75" customFormat="1" ht="15" customHeight="1">
      <c r="A29" s="82"/>
      <c r="B29" s="82"/>
      <c r="C29" s="102"/>
      <c r="D29" s="87"/>
      <c r="E29" s="83"/>
      <c r="F29" s="87"/>
      <c r="G29" s="76"/>
      <c r="H29" s="87"/>
      <c r="I29" s="60"/>
      <c r="J29" s="87"/>
      <c r="K29" s="87"/>
      <c r="L29" s="87"/>
      <c r="M29" s="108"/>
    </row>
    <row r="30" spans="1:13" s="75" customFormat="1" ht="15" customHeight="1">
      <c r="A30" s="82"/>
      <c r="B30" s="72" t="s">
        <v>108</v>
      </c>
      <c r="C30" s="101"/>
      <c r="D30" s="73"/>
      <c r="E30" s="83"/>
      <c r="F30" s="74"/>
      <c r="G30" s="76"/>
      <c r="H30" s="88"/>
      <c r="I30" s="60"/>
      <c r="J30" s="88"/>
      <c r="K30" s="88"/>
      <c r="L30" s="88"/>
      <c r="M30" s="108"/>
    </row>
    <row r="31" spans="1:13" s="75" customFormat="1" ht="15" customHeight="1">
      <c r="A31" s="77">
        <v>12</v>
      </c>
      <c r="B31" s="80" t="s">
        <v>109</v>
      </c>
      <c r="C31" s="102" t="s">
        <v>172</v>
      </c>
      <c r="D31" s="84">
        <v>13140000</v>
      </c>
      <c r="E31" s="83"/>
      <c r="F31" s="84">
        <v>300000</v>
      </c>
      <c r="G31" s="76"/>
      <c r="H31" s="86">
        <f t="shared" ref="H31:H33" si="8">D31-F31</f>
        <v>12840000</v>
      </c>
      <c r="I31" s="60"/>
      <c r="J31" s="86">
        <f t="shared" ref="J31:J33" si="9">H31*(1-L31)</f>
        <v>12198000</v>
      </c>
      <c r="K31" s="89">
        <v>0.04</v>
      </c>
      <c r="L31" s="89">
        <v>0.05</v>
      </c>
      <c r="M31" s="108"/>
    </row>
    <row r="32" spans="1:13" s="75" customFormat="1" ht="15" customHeight="1">
      <c r="A32" s="77">
        <v>13</v>
      </c>
      <c r="B32" s="80" t="s">
        <v>110</v>
      </c>
      <c r="C32" s="102" t="s">
        <v>173</v>
      </c>
      <c r="D32" s="84">
        <v>14190000</v>
      </c>
      <c r="E32" s="83"/>
      <c r="F32" s="84">
        <v>300000</v>
      </c>
      <c r="G32" s="76"/>
      <c r="H32" s="86">
        <f t="shared" si="8"/>
        <v>13890000</v>
      </c>
      <c r="I32" s="60"/>
      <c r="J32" s="86">
        <f t="shared" si="9"/>
        <v>13195500</v>
      </c>
      <c r="K32" s="89">
        <v>0.04</v>
      </c>
      <c r="L32" s="89">
        <v>0.05</v>
      </c>
      <c r="M32" s="108"/>
    </row>
    <row r="33" spans="1:13" s="75" customFormat="1" ht="15" customHeight="1">
      <c r="A33" s="77">
        <v>14</v>
      </c>
      <c r="B33" s="80" t="s">
        <v>111</v>
      </c>
      <c r="C33" s="102" t="s">
        <v>174</v>
      </c>
      <c r="D33" s="84">
        <v>15090000</v>
      </c>
      <c r="E33" s="83"/>
      <c r="F33" s="84">
        <v>300000</v>
      </c>
      <c r="G33" s="76"/>
      <c r="H33" s="86">
        <f t="shared" si="8"/>
        <v>14790000</v>
      </c>
      <c r="I33" s="60"/>
      <c r="J33" s="86">
        <f t="shared" si="9"/>
        <v>14050500</v>
      </c>
      <c r="K33" s="89">
        <v>0.04</v>
      </c>
      <c r="L33" s="89">
        <v>0.05</v>
      </c>
      <c r="M33" s="108"/>
    </row>
    <row r="34" spans="1:13">
      <c r="A34" s="82"/>
      <c r="B34" s="82"/>
      <c r="C34" s="104" t="s">
        <v>175</v>
      </c>
      <c r="D34" s="87"/>
      <c r="E34" s="83"/>
      <c r="F34" s="87"/>
      <c r="H34" s="87"/>
      <c r="J34" s="87"/>
      <c r="K34" s="87"/>
      <c r="L34" s="87"/>
      <c r="M34" s="108"/>
    </row>
    <row r="35" spans="1:13" s="75" customFormat="1" ht="15" customHeight="1">
      <c r="A35" s="82"/>
      <c r="B35" s="72" t="s">
        <v>112</v>
      </c>
      <c r="C35" s="101"/>
      <c r="D35" s="73"/>
      <c r="E35" s="83"/>
      <c r="F35" s="74"/>
      <c r="G35" s="76"/>
      <c r="H35" s="88"/>
      <c r="I35" s="60"/>
      <c r="J35" s="88"/>
      <c r="K35" s="88"/>
      <c r="L35" s="88"/>
      <c r="M35" s="108"/>
    </row>
    <row r="36" spans="1:13" s="75" customFormat="1" ht="15" customHeight="1">
      <c r="A36" s="77">
        <v>15</v>
      </c>
      <c r="B36" s="80" t="s">
        <v>113</v>
      </c>
      <c r="C36" s="102" t="s">
        <v>176</v>
      </c>
      <c r="D36" s="84">
        <v>15290000</v>
      </c>
      <c r="E36" s="83"/>
      <c r="F36" s="84">
        <v>300000</v>
      </c>
      <c r="G36" s="76"/>
      <c r="H36" s="86">
        <f t="shared" ref="H36:H39" si="10">D36-F36</f>
        <v>14990000</v>
      </c>
      <c r="I36" s="60"/>
      <c r="J36" s="86">
        <f t="shared" ref="J36:J39" si="11">H36*(1-L36)</f>
        <v>14240500</v>
      </c>
      <c r="K36" s="89">
        <v>0.04</v>
      </c>
      <c r="L36" s="89">
        <v>0.05</v>
      </c>
      <c r="M36" s="108"/>
    </row>
    <row r="37" spans="1:13" s="75" customFormat="1" ht="15" customHeight="1">
      <c r="A37" s="77">
        <v>16</v>
      </c>
      <c r="B37" s="80" t="s">
        <v>114</v>
      </c>
      <c r="C37" s="102" t="s">
        <v>177</v>
      </c>
      <c r="D37" s="84">
        <v>16290000</v>
      </c>
      <c r="E37" s="83"/>
      <c r="F37" s="84">
        <v>300000</v>
      </c>
      <c r="G37" s="76"/>
      <c r="H37" s="86">
        <f t="shared" si="10"/>
        <v>15990000</v>
      </c>
      <c r="I37" s="60"/>
      <c r="J37" s="86">
        <f t="shared" si="11"/>
        <v>15190500</v>
      </c>
      <c r="K37" s="89">
        <v>0.04</v>
      </c>
      <c r="L37" s="89">
        <v>0.05</v>
      </c>
      <c r="M37" s="108"/>
    </row>
    <row r="38" spans="1:13" s="75" customFormat="1" ht="15" customHeight="1">
      <c r="A38" s="77">
        <v>17</v>
      </c>
      <c r="B38" s="80" t="s">
        <v>115</v>
      </c>
      <c r="C38" s="102" t="s">
        <v>178</v>
      </c>
      <c r="D38" s="84">
        <v>19890000</v>
      </c>
      <c r="E38" s="83"/>
      <c r="F38" s="84">
        <v>400000</v>
      </c>
      <c r="G38" s="76"/>
      <c r="H38" s="86">
        <f t="shared" si="10"/>
        <v>19490000</v>
      </c>
      <c r="I38" s="60"/>
      <c r="J38" s="86">
        <f t="shared" si="11"/>
        <v>18515500</v>
      </c>
      <c r="K38" s="89">
        <v>0.04</v>
      </c>
      <c r="L38" s="89">
        <v>0.05</v>
      </c>
      <c r="M38" s="108"/>
    </row>
    <row r="39" spans="1:13" s="75" customFormat="1" ht="15" customHeight="1">
      <c r="A39" s="77">
        <v>18</v>
      </c>
      <c r="B39" s="80" t="s">
        <v>116</v>
      </c>
      <c r="C39" s="102" t="s">
        <v>179</v>
      </c>
      <c r="D39" s="84">
        <v>19890000</v>
      </c>
      <c r="E39" s="83"/>
      <c r="F39" s="84">
        <v>400000</v>
      </c>
      <c r="G39" s="76"/>
      <c r="H39" s="86">
        <f t="shared" si="10"/>
        <v>19490000</v>
      </c>
      <c r="I39" s="60"/>
      <c r="J39" s="86">
        <f t="shared" si="11"/>
        <v>18515500</v>
      </c>
      <c r="K39" s="89">
        <v>0.04</v>
      </c>
      <c r="L39" s="89">
        <v>0.05</v>
      </c>
      <c r="M39" s="108"/>
    </row>
    <row r="40" spans="1:13">
      <c r="A40" s="82"/>
      <c r="B40" s="82"/>
      <c r="C40" s="104" t="s">
        <v>180</v>
      </c>
      <c r="D40" s="87"/>
      <c r="E40" s="83"/>
      <c r="F40" s="87"/>
      <c r="H40" s="87"/>
      <c r="J40" s="87"/>
      <c r="K40" s="87"/>
      <c r="L40" s="87"/>
      <c r="M40" s="108"/>
    </row>
    <row r="41" spans="1:13" s="75" customFormat="1" ht="15" customHeight="1">
      <c r="A41" s="82"/>
      <c r="B41" s="72" t="s">
        <v>117</v>
      </c>
      <c r="C41" s="101"/>
      <c r="D41" s="73"/>
      <c r="E41" s="83"/>
      <c r="F41" s="74"/>
      <c r="G41" s="76"/>
      <c r="H41" s="88"/>
      <c r="I41" s="60"/>
      <c r="J41" s="88"/>
      <c r="K41" s="88"/>
      <c r="L41" s="88"/>
      <c r="M41" s="108"/>
    </row>
    <row r="42" spans="1:13" s="75" customFormat="1" ht="15" customHeight="1">
      <c r="A42" s="77">
        <v>19</v>
      </c>
      <c r="B42" s="80" t="s">
        <v>118</v>
      </c>
      <c r="C42" s="102" t="s">
        <v>181</v>
      </c>
      <c r="D42" s="84">
        <v>15090000</v>
      </c>
      <c r="E42" s="83"/>
      <c r="F42" s="84">
        <v>300000</v>
      </c>
      <c r="G42" s="76"/>
      <c r="H42" s="86">
        <f t="shared" ref="H42:H43" si="12">D42-F42</f>
        <v>14790000</v>
      </c>
      <c r="I42" s="60"/>
      <c r="J42" s="86">
        <f t="shared" ref="J42:J43" si="13">H42*(1-L42)</f>
        <v>14050500</v>
      </c>
      <c r="K42" s="89">
        <v>0.04</v>
      </c>
      <c r="L42" s="89">
        <v>0.05</v>
      </c>
      <c r="M42" s="108"/>
    </row>
    <row r="43" spans="1:13" s="75" customFormat="1" ht="15" customHeight="1">
      <c r="A43" s="77">
        <v>20</v>
      </c>
      <c r="B43" s="80" t="s">
        <v>119</v>
      </c>
      <c r="C43" s="102" t="s">
        <v>182</v>
      </c>
      <c r="D43" s="84">
        <v>17090000</v>
      </c>
      <c r="E43" s="83"/>
      <c r="F43" s="84">
        <v>300000</v>
      </c>
      <c r="G43" s="76"/>
      <c r="H43" s="86">
        <f t="shared" si="12"/>
        <v>16790000</v>
      </c>
      <c r="I43" s="60"/>
      <c r="J43" s="86">
        <f t="shared" si="13"/>
        <v>15950500</v>
      </c>
      <c r="K43" s="89">
        <v>0.04</v>
      </c>
      <c r="L43" s="89">
        <v>0.05</v>
      </c>
      <c r="M43" s="108"/>
    </row>
    <row r="44" spans="1:13">
      <c r="A44" s="81"/>
      <c r="B44" s="81"/>
      <c r="C44" s="104" t="s">
        <v>183</v>
      </c>
      <c r="D44" s="87"/>
      <c r="E44" s="83"/>
      <c r="F44" s="87"/>
      <c r="H44" s="87"/>
      <c r="J44" s="87"/>
      <c r="K44" s="87"/>
      <c r="L44" s="87"/>
      <c r="M44" s="108"/>
    </row>
    <row r="45" spans="1:13" s="75" customFormat="1" ht="15" customHeight="1">
      <c r="A45" s="81"/>
      <c r="B45" s="72" t="s">
        <v>120</v>
      </c>
      <c r="C45" s="101"/>
      <c r="D45" s="73"/>
      <c r="E45" s="83"/>
      <c r="F45" s="74"/>
      <c r="G45" s="76"/>
      <c r="H45" s="88"/>
      <c r="I45" s="60"/>
      <c r="J45" s="88"/>
      <c r="K45" s="88"/>
      <c r="L45" s="88"/>
      <c r="M45" s="108"/>
    </row>
    <row r="46" spans="1:13" s="75" customFormat="1" ht="15" customHeight="1">
      <c r="A46" s="77">
        <v>21</v>
      </c>
      <c r="B46" s="80" t="s">
        <v>121</v>
      </c>
      <c r="C46" s="102"/>
      <c r="D46" s="84">
        <v>25090000</v>
      </c>
      <c r="E46" s="83"/>
      <c r="F46" s="84">
        <v>600000</v>
      </c>
      <c r="G46" s="76"/>
      <c r="H46" s="86">
        <f t="shared" ref="H46:H47" si="14">D46-F46</f>
        <v>24490000</v>
      </c>
      <c r="I46" s="60"/>
      <c r="J46" s="86">
        <f t="shared" ref="J46:J47" si="15">H46*(1-L46)</f>
        <v>23265500</v>
      </c>
      <c r="K46" s="89">
        <v>0.04</v>
      </c>
      <c r="L46" s="89">
        <v>0.05</v>
      </c>
      <c r="M46" s="108"/>
    </row>
    <row r="47" spans="1:13" s="75" customFormat="1" ht="15" customHeight="1">
      <c r="A47" s="77">
        <v>22</v>
      </c>
      <c r="B47" s="80" t="s">
        <v>122</v>
      </c>
      <c r="C47" s="102" t="s">
        <v>184</v>
      </c>
      <c r="D47" s="84">
        <v>23490000</v>
      </c>
      <c r="E47" s="83"/>
      <c r="F47" s="84">
        <v>500000</v>
      </c>
      <c r="G47" s="76"/>
      <c r="H47" s="86">
        <f t="shared" si="14"/>
        <v>22990000</v>
      </c>
      <c r="I47" s="60"/>
      <c r="J47" s="86">
        <f t="shared" si="15"/>
        <v>21840500</v>
      </c>
      <c r="K47" s="89">
        <v>0.04</v>
      </c>
      <c r="L47" s="89">
        <v>0.05</v>
      </c>
      <c r="M47" s="108"/>
    </row>
    <row r="48" spans="1:13">
      <c r="A48" s="81"/>
      <c r="B48" s="81"/>
      <c r="C48" s="104" t="s">
        <v>185</v>
      </c>
      <c r="D48" s="87"/>
      <c r="E48" s="83"/>
      <c r="F48" s="87"/>
      <c r="H48" s="87"/>
      <c r="J48" s="87"/>
      <c r="K48" s="87"/>
      <c r="L48" s="87"/>
      <c r="M48" s="108"/>
    </row>
    <row r="49" spans="1:13" s="75" customFormat="1" ht="15" customHeight="1">
      <c r="A49" s="81"/>
      <c r="B49" s="72" t="s">
        <v>76</v>
      </c>
      <c r="C49" s="101"/>
      <c r="D49" s="73"/>
      <c r="E49" s="83"/>
      <c r="F49" s="74"/>
      <c r="G49" s="76"/>
      <c r="H49" s="88"/>
      <c r="I49" s="60"/>
      <c r="J49" s="88"/>
      <c r="K49" s="88"/>
      <c r="L49" s="88"/>
      <c r="M49" s="108"/>
    </row>
    <row r="50" spans="1:13" s="75" customFormat="1" ht="15" customHeight="1">
      <c r="A50" s="77">
        <v>23</v>
      </c>
      <c r="B50" s="80" t="s">
        <v>85</v>
      </c>
      <c r="C50" s="102" t="s">
        <v>78</v>
      </c>
      <c r="D50" s="84">
        <v>11690000</v>
      </c>
      <c r="E50" s="83"/>
      <c r="F50" s="84">
        <v>850000</v>
      </c>
      <c r="G50" s="76"/>
      <c r="H50" s="86">
        <f t="shared" ref="H50:H51" si="16">D50-F50</f>
        <v>10840000</v>
      </c>
      <c r="I50" s="60"/>
      <c r="J50" s="86">
        <f t="shared" ref="J50:J51" si="17">H50*(1-L50)</f>
        <v>10298000</v>
      </c>
      <c r="K50" s="89">
        <v>0.04</v>
      </c>
      <c r="L50" s="89">
        <v>0.05</v>
      </c>
      <c r="M50" s="108"/>
    </row>
    <row r="51" spans="1:13" s="75" customFormat="1" ht="15" customHeight="1">
      <c r="A51" s="77">
        <v>24</v>
      </c>
      <c r="B51" s="80" t="s">
        <v>86</v>
      </c>
      <c r="C51" s="102" t="s">
        <v>79</v>
      </c>
      <c r="D51" s="84">
        <v>12390000</v>
      </c>
      <c r="E51" s="83"/>
      <c r="F51" s="84">
        <v>550000</v>
      </c>
      <c r="G51" s="76"/>
      <c r="H51" s="86">
        <f t="shared" si="16"/>
        <v>11840000</v>
      </c>
      <c r="I51" s="60"/>
      <c r="J51" s="86">
        <f t="shared" si="17"/>
        <v>11248000</v>
      </c>
      <c r="K51" s="89">
        <v>0.04</v>
      </c>
      <c r="L51" s="89">
        <v>0.05</v>
      </c>
      <c r="M51" s="108"/>
    </row>
    <row r="52" spans="1:13">
      <c r="A52" s="81"/>
      <c r="B52" s="81"/>
      <c r="C52" s="104" t="s">
        <v>80</v>
      </c>
      <c r="D52" s="87"/>
      <c r="E52" s="83"/>
      <c r="F52" s="87"/>
      <c r="H52" s="87"/>
      <c r="J52" s="87"/>
      <c r="K52" s="87"/>
      <c r="L52" s="87"/>
      <c r="M52" s="108"/>
    </row>
    <row r="53" spans="1:13" s="75" customFormat="1" ht="15" customHeight="1">
      <c r="A53" s="81"/>
      <c r="B53" s="72" t="s">
        <v>123</v>
      </c>
      <c r="C53" s="101"/>
      <c r="D53" s="73"/>
      <c r="E53" s="83"/>
      <c r="F53" s="74"/>
      <c r="G53" s="76"/>
      <c r="H53" s="88"/>
      <c r="I53" s="60"/>
      <c r="J53" s="88"/>
      <c r="K53" s="88"/>
      <c r="L53" s="88"/>
      <c r="M53" s="108"/>
    </row>
    <row r="54" spans="1:13" s="75" customFormat="1" ht="15" customHeight="1">
      <c r="A54" s="77">
        <v>25</v>
      </c>
      <c r="B54" s="80" t="s">
        <v>124</v>
      </c>
      <c r="C54" s="102" t="s">
        <v>186</v>
      </c>
      <c r="D54" s="84">
        <v>10140000</v>
      </c>
      <c r="E54" s="83"/>
      <c r="F54" s="84">
        <v>200000</v>
      </c>
      <c r="G54" s="76"/>
      <c r="H54" s="86">
        <f t="shared" ref="H54:H56" si="18">D54-F54</f>
        <v>9940000</v>
      </c>
      <c r="I54" s="60"/>
      <c r="J54" s="86">
        <f t="shared" ref="J54:J56" si="19">H54*(1-L54)</f>
        <v>9443000</v>
      </c>
      <c r="K54" s="89">
        <v>0.04</v>
      </c>
      <c r="L54" s="89">
        <v>0.05</v>
      </c>
      <c r="M54" s="108"/>
    </row>
    <row r="55" spans="1:13" s="75" customFormat="1" ht="15" customHeight="1">
      <c r="A55" s="77">
        <v>26</v>
      </c>
      <c r="B55" s="80" t="s">
        <v>125</v>
      </c>
      <c r="C55" s="102" t="s">
        <v>187</v>
      </c>
      <c r="D55" s="84">
        <v>11340000</v>
      </c>
      <c r="E55" s="83"/>
      <c r="F55" s="84">
        <v>200000</v>
      </c>
      <c r="G55" s="76"/>
      <c r="H55" s="86">
        <f t="shared" si="18"/>
        <v>11140000</v>
      </c>
      <c r="I55" s="60"/>
      <c r="J55" s="86">
        <f t="shared" si="19"/>
        <v>10583000</v>
      </c>
      <c r="K55" s="89">
        <v>0.04</v>
      </c>
      <c r="L55" s="89">
        <v>0.05</v>
      </c>
      <c r="M55" s="108"/>
    </row>
    <row r="56" spans="1:13" s="75" customFormat="1" ht="15" customHeight="1">
      <c r="A56" s="77">
        <v>27</v>
      </c>
      <c r="B56" s="80" t="s">
        <v>126</v>
      </c>
      <c r="C56" s="102" t="s">
        <v>188</v>
      </c>
      <c r="D56" s="84">
        <v>12040000</v>
      </c>
      <c r="E56" s="83"/>
      <c r="F56" s="84">
        <v>200000</v>
      </c>
      <c r="G56" s="76"/>
      <c r="H56" s="86">
        <f t="shared" si="18"/>
        <v>11840000</v>
      </c>
      <c r="I56" s="60"/>
      <c r="J56" s="86">
        <f t="shared" si="19"/>
        <v>11248000</v>
      </c>
      <c r="K56" s="89">
        <v>0.04</v>
      </c>
      <c r="L56" s="89">
        <v>0.05</v>
      </c>
      <c r="M56" s="108"/>
    </row>
    <row r="57" spans="1:13">
      <c r="A57" s="81"/>
      <c r="B57" s="81"/>
      <c r="C57" s="104" t="s">
        <v>189</v>
      </c>
      <c r="D57" s="87"/>
      <c r="E57" s="83"/>
      <c r="F57" s="87"/>
      <c r="H57" s="87"/>
      <c r="J57" s="87"/>
      <c r="K57" s="87"/>
      <c r="L57" s="87"/>
      <c r="M57" s="108"/>
    </row>
    <row r="58" spans="1:13" s="75" customFormat="1" ht="15" customHeight="1">
      <c r="A58" s="81"/>
      <c r="B58" s="72" t="s">
        <v>127</v>
      </c>
      <c r="C58" s="101"/>
      <c r="D58" s="73"/>
      <c r="E58" s="83"/>
      <c r="F58" s="74"/>
      <c r="G58" s="76"/>
      <c r="H58" s="88"/>
      <c r="I58" s="60"/>
      <c r="J58" s="88"/>
      <c r="K58" s="88"/>
      <c r="L58" s="88"/>
      <c r="M58" s="108"/>
    </row>
    <row r="59" spans="1:13" s="75" customFormat="1" ht="15" customHeight="1">
      <c r="A59" s="77">
        <v>28</v>
      </c>
      <c r="B59" s="80" t="s">
        <v>128</v>
      </c>
      <c r="C59" s="102" t="s">
        <v>190</v>
      </c>
      <c r="D59" s="84">
        <v>13190000</v>
      </c>
      <c r="E59" s="83"/>
      <c r="F59" s="84">
        <v>200000</v>
      </c>
      <c r="G59" s="76"/>
      <c r="H59" s="86">
        <f t="shared" ref="H59:H61" si="20">D59-F59</f>
        <v>12990000</v>
      </c>
      <c r="I59" s="60"/>
      <c r="J59" s="86">
        <f t="shared" ref="J59:J61" si="21">H59*(1-L59)</f>
        <v>12340500</v>
      </c>
      <c r="K59" s="89">
        <v>0.04</v>
      </c>
      <c r="L59" s="89">
        <v>0.05</v>
      </c>
      <c r="M59" s="108"/>
    </row>
    <row r="60" spans="1:13" s="75" customFormat="1" ht="15" customHeight="1">
      <c r="A60" s="77">
        <v>29</v>
      </c>
      <c r="B60" s="80" t="s">
        <v>129</v>
      </c>
      <c r="C60" s="102" t="s">
        <v>191</v>
      </c>
      <c r="D60" s="84">
        <v>14190000</v>
      </c>
      <c r="E60" s="83"/>
      <c r="F60" s="84">
        <v>300000</v>
      </c>
      <c r="G60" s="76"/>
      <c r="H60" s="86">
        <f t="shared" si="20"/>
        <v>13890000</v>
      </c>
      <c r="I60" s="60"/>
      <c r="J60" s="86">
        <f t="shared" si="21"/>
        <v>13195500</v>
      </c>
      <c r="K60" s="89">
        <v>0.04</v>
      </c>
      <c r="L60" s="89">
        <v>0.05</v>
      </c>
      <c r="M60" s="108"/>
    </row>
    <row r="61" spans="1:13" s="75" customFormat="1" ht="15" customHeight="1">
      <c r="A61" s="77">
        <v>30</v>
      </c>
      <c r="B61" s="80" t="s">
        <v>130</v>
      </c>
      <c r="C61" s="102" t="s">
        <v>192</v>
      </c>
      <c r="D61" s="84">
        <v>14890000</v>
      </c>
      <c r="E61" s="83"/>
      <c r="F61" s="84">
        <v>300000</v>
      </c>
      <c r="G61" s="76"/>
      <c r="H61" s="86">
        <f t="shared" si="20"/>
        <v>14590000</v>
      </c>
      <c r="I61" s="60"/>
      <c r="J61" s="86">
        <f t="shared" si="21"/>
        <v>13860500</v>
      </c>
      <c r="K61" s="89">
        <v>0.04</v>
      </c>
      <c r="L61" s="89">
        <v>0.05</v>
      </c>
      <c r="M61" s="108"/>
    </row>
    <row r="62" spans="1:13">
      <c r="A62" s="81"/>
      <c r="B62" s="81"/>
      <c r="C62" s="104" t="s">
        <v>193</v>
      </c>
      <c r="D62" s="87"/>
      <c r="E62" s="83"/>
      <c r="F62" s="87"/>
      <c r="H62" s="87"/>
      <c r="J62" s="87"/>
      <c r="K62" s="87"/>
      <c r="L62" s="87"/>
      <c r="M62" s="108"/>
    </row>
    <row r="63" spans="1:13" s="75" customFormat="1" ht="15" customHeight="1">
      <c r="A63" s="81"/>
      <c r="B63" s="72" t="s">
        <v>131</v>
      </c>
      <c r="C63" s="101"/>
      <c r="D63" s="73"/>
      <c r="E63" s="83"/>
      <c r="F63" s="74"/>
      <c r="G63" s="76"/>
      <c r="H63" s="88"/>
      <c r="I63" s="60"/>
      <c r="J63" s="88"/>
      <c r="K63" s="88"/>
      <c r="L63" s="88"/>
      <c r="M63" s="108"/>
    </row>
    <row r="64" spans="1:13" s="75" customFormat="1" ht="15" customHeight="1">
      <c r="A64" s="77">
        <v>31</v>
      </c>
      <c r="B64" s="80" t="s">
        <v>132</v>
      </c>
      <c r="C64" s="102" t="s">
        <v>194</v>
      </c>
      <c r="D64" s="84">
        <v>13690000</v>
      </c>
      <c r="E64" s="83"/>
      <c r="F64" s="84">
        <v>450000</v>
      </c>
      <c r="G64" s="76"/>
      <c r="H64" s="86">
        <f t="shared" ref="H64:H65" si="22">D64-F64</f>
        <v>13240000</v>
      </c>
      <c r="I64" s="60"/>
      <c r="J64" s="86">
        <f t="shared" ref="J64:J65" si="23">H64*(1-L64)</f>
        <v>12578000</v>
      </c>
      <c r="K64" s="89">
        <v>0.04</v>
      </c>
      <c r="L64" s="89">
        <v>0.05</v>
      </c>
      <c r="M64" s="108"/>
    </row>
    <row r="65" spans="1:13" s="75" customFormat="1" ht="15" customHeight="1">
      <c r="A65" s="77">
        <v>32</v>
      </c>
      <c r="B65" s="80" t="s">
        <v>133</v>
      </c>
      <c r="C65" s="102" t="s">
        <v>195</v>
      </c>
      <c r="D65" s="84">
        <v>14590000</v>
      </c>
      <c r="E65" s="83"/>
      <c r="F65" s="84">
        <v>450000</v>
      </c>
      <c r="G65" s="76"/>
      <c r="H65" s="86">
        <f t="shared" si="22"/>
        <v>14140000</v>
      </c>
      <c r="I65" s="60"/>
      <c r="J65" s="86">
        <f t="shared" si="23"/>
        <v>13433000</v>
      </c>
      <c r="K65" s="89">
        <v>0.04</v>
      </c>
      <c r="L65" s="89">
        <v>0.05</v>
      </c>
      <c r="M65" s="108"/>
    </row>
    <row r="66" spans="1:13">
      <c r="A66" s="82"/>
      <c r="B66" s="82"/>
      <c r="C66" s="104" t="s">
        <v>196</v>
      </c>
      <c r="D66" s="87"/>
      <c r="E66" s="83"/>
      <c r="F66" s="87"/>
      <c r="H66" s="87"/>
      <c r="J66" s="87"/>
      <c r="K66" s="87"/>
      <c r="L66" s="87"/>
      <c r="M66" s="108"/>
    </row>
    <row r="67" spans="1:13" s="75" customFormat="1" ht="15" customHeight="1">
      <c r="A67" s="82"/>
      <c r="B67" s="72" t="s">
        <v>69</v>
      </c>
      <c r="C67" s="101"/>
      <c r="D67" s="73"/>
      <c r="E67" s="83"/>
      <c r="F67" s="74"/>
      <c r="G67" s="76"/>
      <c r="H67" s="88"/>
      <c r="I67" s="60"/>
      <c r="J67" s="88"/>
      <c r="K67" s="88"/>
      <c r="L67" s="88"/>
      <c r="M67" s="108"/>
    </row>
    <row r="68" spans="1:13" s="75" customFormat="1" ht="15" customHeight="1">
      <c r="A68" s="77">
        <v>33</v>
      </c>
      <c r="B68" s="80" t="s">
        <v>134</v>
      </c>
      <c r="C68" s="102" t="s">
        <v>197</v>
      </c>
      <c r="D68" s="84">
        <v>16890000</v>
      </c>
      <c r="E68" s="83"/>
      <c r="F68" s="84">
        <v>300000</v>
      </c>
      <c r="G68" s="76"/>
      <c r="H68" s="86">
        <f t="shared" ref="H68:H79" si="24">D68-F68</f>
        <v>16590000</v>
      </c>
      <c r="I68" s="60"/>
      <c r="J68" s="86">
        <f t="shared" ref="J68:J79" si="25">H68*(1-L68)</f>
        <v>15760500</v>
      </c>
      <c r="K68" s="89">
        <v>0.04</v>
      </c>
      <c r="L68" s="89">
        <v>0.05</v>
      </c>
      <c r="M68" s="108"/>
    </row>
    <row r="69" spans="1:13" s="75" customFormat="1" ht="15" customHeight="1">
      <c r="A69" s="77">
        <v>34</v>
      </c>
      <c r="B69" s="80" t="s">
        <v>135</v>
      </c>
      <c r="C69" s="102" t="s">
        <v>198</v>
      </c>
      <c r="D69" s="84">
        <v>16590000</v>
      </c>
      <c r="E69" s="83"/>
      <c r="F69" s="84">
        <v>600000</v>
      </c>
      <c r="G69" s="76"/>
      <c r="H69" s="86">
        <f t="shared" si="24"/>
        <v>15990000</v>
      </c>
      <c r="I69" s="60"/>
      <c r="J69" s="86">
        <f t="shared" si="25"/>
        <v>15190500</v>
      </c>
      <c r="K69" s="89">
        <v>0.04</v>
      </c>
      <c r="L69" s="89">
        <v>0.05</v>
      </c>
      <c r="M69" s="108"/>
    </row>
    <row r="70" spans="1:13" s="75" customFormat="1" ht="15" customHeight="1">
      <c r="A70" s="77">
        <v>35</v>
      </c>
      <c r="B70" s="80" t="s">
        <v>136</v>
      </c>
      <c r="C70" s="102" t="s">
        <v>199</v>
      </c>
      <c r="D70" s="84">
        <v>16290000</v>
      </c>
      <c r="E70" s="83"/>
      <c r="F70" s="84">
        <v>500000</v>
      </c>
      <c r="G70" s="76"/>
      <c r="H70" s="86">
        <f t="shared" si="24"/>
        <v>15790000</v>
      </c>
      <c r="I70" s="60"/>
      <c r="J70" s="86">
        <f t="shared" si="25"/>
        <v>15000500</v>
      </c>
      <c r="K70" s="89">
        <v>0.04</v>
      </c>
      <c r="L70" s="89">
        <v>0.05</v>
      </c>
      <c r="M70" s="108"/>
    </row>
    <row r="71" spans="1:13" s="75" customFormat="1" ht="15" customHeight="1">
      <c r="A71" s="77">
        <v>36</v>
      </c>
      <c r="B71" s="80" t="s">
        <v>137</v>
      </c>
      <c r="C71" s="102" t="s">
        <v>200</v>
      </c>
      <c r="D71" s="84">
        <v>17990000</v>
      </c>
      <c r="E71" s="83"/>
      <c r="F71" s="84">
        <v>400000</v>
      </c>
      <c r="G71" s="76"/>
      <c r="H71" s="86">
        <f t="shared" si="24"/>
        <v>17590000</v>
      </c>
      <c r="I71" s="60"/>
      <c r="J71" s="86">
        <f t="shared" si="25"/>
        <v>16710500</v>
      </c>
      <c r="K71" s="89">
        <v>0.04</v>
      </c>
      <c r="L71" s="89">
        <v>0.05</v>
      </c>
      <c r="M71" s="108"/>
    </row>
    <row r="72" spans="1:13" s="75" customFormat="1" ht="15" customHeight="1">
      <c r="A72" s="77">
        <v>37</v>
      </c>
      <c r="B72" s="80" t="s">
        <v>138</v>
      </c>
      <c r="C72" s="102" t="s">
        <v>201</v>
      </c>
      <c r="D72" s="84">
        <v>23490000</v>
      </c>
      <c r="E72" s="83"/>
      <c r="F72" s="84">
        <v>500000</v>
      </c>
      <c r="G72" s="76"/>
      <c r="H72" s="86">
        <f t="shared" si="24"/>
        <v>22990000</v>
      </c>
      <c r="I72" s="60"/>
      <c r="J72" s="86">
        <f t="shared" si="25"/>
        <v>21840500</v>
      </c>
      <c r="K72" s="89">
        <v>0.04</v>
      </c>
      <c r="L72" s="89">
        <v>0.05</v>
      </c>
      <c r="M72" s="108"/>
    </row>
    <row r="73" spans="1:13" s="75" customFormat="1" ht="15" customHeight="1">
      <c r="A73" s="77">
        <v>38</v>
      </c>
      <c r="B73" s="80" t="s">
        <v>66</v>
      </c>
      <c r="C73" s="102" t="s">
        <v>202</v>
      </c>
      <c r="D73" s="84">
        <v>18490000</v>
      </c>
      <c r="E73" s="83"/>
      <c r="F73" s="84">
        <v>400000</v>
      </c>
      <c r="G73" s="76"/>
      <c r="H73" s="86">
        <f t="shared" si="24"/>
        <v>18090000</v>
      </c>
      <c r="I73" s="60"/>
      <c r="J73" s="86">
        <f t="shared" si="25"/>
        <v>17185500</v>
      </c>
      <c r="K73" s="89">
        <v>0.04</v>
      </c>
      <c r="L73" s="89">
        <v>0.05</v>
      </c>
      <c r="M73" s="108"/>
    </row>
    <row r="74" spans="1:13" s="75" customFormat="1" ht="15" customHeight="1">
      <c r="A74" s="77">
        <v>39</v>
      </c>
      <c r="B74" s="80" t="s">
        <v>67</v>
      </c>
      <c r="C74" s="102" t="s">
        <v>81</v>
      </c>
      <c r="D74" s="84">
        <v>19890000</v>
      </c>
      <c r="E74" s="83"/>
      <c r="F74" s="84">
        <v>400000</v>
      </c>
      <c r="G74" s="76"/>
      <c r="H74" s="86">
        <f t="shared" si="24"/>
        <v>19490000</v>
      </c>
      <c r="I74" s="60"/>
      <c r="J74" s="86">
        <f t="shared" si="25"/>
        <v>18515500</v>
      </c>
      <c r="K74" s="89">
        <v>0.04</v>
      </c>
      <c r="L74" s="89">
        <v>0.05</v>
      </c>
      <c r="M74" s="108"/>
    </row>
    <row r="75" spans="1:13" s="75" customFormat="1" ht="15" customHeight="1">
      <c r="A75" s="77">
        <v>40</v>
      </c>
      <c r="B75" s="80" t="s">
        <v>59</v>
      </c>
      <c r="C75" s="102" t="s">
        <v>82</v>
      </c>
      <c r="D75" s="84">
        <v>19590000</v>
      </c>
      <c r="E75" s="83"/>
      <c r="F75" s="84">
        <v>400000</v>
      </c>
      <c r="G75" s="76"/>
      <c r="H75" s="86">
        <f t="shared" si="24"/>
        <v>19190000</v>
      </c>
      <c r="I75" s="60"/>
      <c r="J75" s="86">
        <f t="shared" si="25"/>
        <v>18230500</v>
      </c>
      <c r="K75" s="89">
        <v>0.04</v>
      </c>
      <c r="L75" s="89">
        <v>0.05</v>
      </c>
      <c r="M75" s="108"/>
    </row>
    <row r="76" spans="1:13" s="75" customFormat="1" ht="15" customHeight="1">
      <c r="A76" s="77">
        <v>41</v>
      </c>
      <c r="B76" s="80" t="s">
        <v>60</v>
      </c>
      <c r="C76" s="102" t="s">
        <v>83</v>
      </c>
      <c r="D76" s="84">
        <v>21390000</v>
      </c>
      <c r="E76" s="83"/>
      <c r="F76" s="84">
        <v>400000</v>
      </c>
      <c r="G76" s="76"/>
      <c r="H76" s="86">
        <f t="shared" si="24"/>
        <v>20990000</v>
      </c>
      <c r="I76" s="60"/>
      <c r="J76" s="86">
        <f t="shared" si="25"/>
        <v>19940500</v>
      </c>
      <c r="K76" s="89">
        <v>0.04</v>
      </c>
      <c r="L76" s="89">
        <v>0.05</v>
      </c>
      <c r="M76" s="108"/>
    </row>
    <row r="77" spans="1:13" s="75" customFormat="1" ht="15" customHeight="1">
      <c r="A77" s="77">
        <v>42</v>
      </c>
      <c r="B77" s="80" t="s">
        <v>139</v>
      </c>
      <c r="C77" s="102" t="s">
        <v>84</v>
      </c>
      <c r="D77" s="84">
        <v>26290000</v>
      </c>
      <c r="E77" s="83"/>
      <c r="F77" s="84">
        <v>600000</v>
      </c>
      <c r="G77" s="76"/>
      <c r="H77" s="86">
        <f t="shared" si="24"/>
        <v>25690000</v>
      </c>
      <c r="I77" s="60"/>
      <c r="J77" s="86">
        <f t="shared" si="25"/>
        <v>24405500</v>
      </c>
      <c r="K77" s="89">
        <v>0.04</v>
      </c>
      <c r="L77" s="89">
        <v>0.05</v>
      </c>
      <c r="M77" s="108"/>
    </row>
    <row r="78" spans="1:13" s="75" customFormat="1" ht="15" customHeight="1">
      <c r="A78" s="77">
        <v>43</v>
      </c>
      <c r="B78" s="80" t="s">
        <v>140</v>
      </c>
      <c r="C78" s="102" t="s">
        <v>203</v>
      </c>
      <c r="D78" s="84">
        <v>20390000</v>
      </c>
      <c r="E78" s="83"/>
      <c r="F78" s="84">
        <v>400000</v>
      </c>
      <c r="G78" s="76"/>
      <c r="H78" s="86">
        <f t="shared" si="24"/>
        <v>19990000</v>
      </c>
      <c r="I78" s="60"/>
      <c r="J78" s="86">
        <f t="shared" si="25"/>
        <v>18990500</v>
      </c>
      <c r="K78" s="89">
        <v>0.04</v>
      </c>
      <c r="L78" s="89">
        <v>0.05</v>
      </c>
      <c r="M78" s="108"/>
    </row>
    <row r="79" spans="1:13" s="75" customFormat="1" ht="15" customHeight="1">
      <c r="A79" s="77">
        <v>44</v>
      </c>
      <c r="B79" s="80" t="s">
        <v>141</v>
      </c>
      <c r="C79" s="102" t="s">
        <v>204</v>
      </c>
      <c r="D79" s="84">
        <v>24990000</v>
      </c>
      <c r="E79" s="83"/>
      <c r="F79" s="84">
        <v>500000</v>
      </c>
      <c r="G79" s="76"/>
      <c r="H79" s="86">
        <f t="shared" si="24"/>
        <v>24490000</v>
      </c>
      <c r="I79" s="60"/>
      <c r="J79" s="86">
        <f t="shared" si="25"/>
        <v>23265500</v>
      </c>
      <c r="K79" s="89">
        <v>0.04</v>
      </c>
      <c r="L79" s="89">
        <v>0.05</v>
      </c>
      <c r="M79" s="108"/>
    </row>
    <row r="80" spans="1:13">
      <c r="A80" s="82"/>
      <c r="B80" s="82"/>
      <c r="C80" s="104" t="s">
        <v>205</v>
      </c>
      <c r="D80" s="87"/>
      <c r="E80" s="83"/>
      <c r="F80" s="87"/>
      <c r="H80" s="87"/>
      <c r="J80" s="87"/>
      <c r="K80" s="87"/>
      <c r="L80" s="87"/>
      <c r="M80" s="108"/>
    </row>
    <row r="81" spans="1:13" s="75" customFormat="1" ht="15" customHeight="1">
      <c r="A81" s="82"/>
      <c r="B81" s="72" t="s">
        <v>142</v>
      </c>
      <c r="C81" s="101"/>
      <c r="D81" s="73"/>
      <c r="E81" s="83"/>
      <c r="F81" s="74"/>
      <c r="G81" s="76"/>
      <c r="H81" s="88"/>
      <c r="I81" s="60"/>
      <c r="J81" s="88"/>
      <c r="K81" s="88"/>
      <c r="L81" s="88"/>
      <c r="M81" s="108"/>
    </row>
    <row r="82" spans="1:13" s="75" customFormat="1" ht="15" customHeight="1">
      <c r="A82" s="77">
        <v>45</v>
      </c>
      <c r="B82" s="80" t="s">
        <v>143</v>
      </c>
      <c r="C82" s="102" t="s">
        <v>206</v>
      </c>
      <c r="D82" s="84">
        <v>21490000</v>
      </c>
      <c r="E82" s="83"/>
      <c r="F82" s="84">
        <v>500000</v>
      </c>
      <c r="G82" s="76"/>
      <c r="H82" s="86">
        <f t="shared" ref="H82:H90" si="26">D82-F82</f>
        <v>20990000</v>
      </c>
      <c r="I82" s="60"/>
      <c r="J82" s="86">
        <f t="shared" ref="J82:J90" si="27">H82*(1-L82)</f>
        <v>19940500</v>
      </c>
      <c r="K82" s="89">
        <v>0.04</v>
      </c>
      <c r="L82" s="89">
        <v>0.05</v>
      </c>
      <c r="M82" s="108"/>
    </row>
    <row r="83" spans="1:13" s="75" customFormat="1" ht="15" customHeight="1">
      <c r="A83" s="77">
        <v>46</v>
      </c>
      <c r="B83" s="80" t="s">
        <v>144</v>
      </c>
      <c r="C83" s="102" t="s">
        <v>207</v>
      </c>
      <c r="D83" s="84">
        <v>22790000</v>
      </c>
      <c r="E83" s="83"/>
      <c r="F83" s="84">
        <v>500000</v>
      </c>
      <c r="G83" s="76"/>
      <c r="H83" s="86">
        <f t="shared" si="26"/>
        <v>22290000</v>
      </c>
      <c r="I83" s="60"/>
      <c r="J83" s="86">
        <f t="shared" si="27"/>
        <v>21175500</v>
      </c>
      <c r="K83" s="89">
        <v>0.04</v>
      </c>
      <c r="L83" s="89">
        <v>0.05</v>
      </c>
      <c r="M83" s="108"/>
    </row>
    <row r="84" spans="1:13" s="75" customFormat="1" ht="15" customHeight="1">
      <c r="A84" s="77">
        <v>47</v>
      </c>
      <c r="B84" s="80" t="s">
        <v>145</v>
      </c>
      <c r="C84" s="102" t="s">
        <v>208</v>
      </c>
      <c r="D84" s="84">
        <v>23390000</v>
      </c>
      <c r="E84" s="83"/>
      <c r="F84" s="84">
        <v>600000</v>
      </c>
      <c r="G84" s="76"/>
      <c r="H84" s="86">
        <f t="shared" si="26"/>
        <v>22790000</v>
      </c>
      <c r="I84" s="60"/>
      <c r="J84" s="86">
        <f t="shared" si="27"/>
        <v>21650500</v>
      </c>
      <c r="K84" s="89">
        <v>0.04</v>
      </c>
      <c r="L84" s="89">
        <v>0.05</v>
      </c>
      <c r="M84" s="108"/>
    </row>
    <row r="85" spans="1:13" s="75" customFormat="1" ht="15" customHeight="1">
      <c r="A85" s="77">
        <v>48</v>
      </c>
      <c r="B85" s="80" t="s">
        <v>146</v>
      </c>
      <c r="C85" s="102" t="s">
        <v>209</v>
      </c>
      <c r="D85" s="84">
        <v>28690000</v>
      </c>
      <c r="E85" s="83"/>
      <c r="F85" s="84">
        <v>1300000</v>
      </c>
      <c r="G85" s="76"/>
      <c r="H85" s="86">
        <f t="shared" si="26"/>
        <v>27390000</v>
      </c>
      <c r="I85" s="60"/>
      <c r="J85" s="86">
        <f t="shared" si="27"/>
        <v>26020500</v>
      </c>
      <c r="K85" s="89">
        <v>0.04</v>
      </c>
      <c r="L85" s="89">
        <v>0.05</v>
      </c>
      <c r="M85" s="108"/>
    </row>
    <row r="86" spans="1:13" s="75" customFormat="1" ht="15" customHeight="1">
      <c r="A86" s="77">
        <v>49</v>
      </c>
      <c r="B86" s="80" t="s">
        <v>147</v>
      </c>
      <c r="C86" s="102" t="s">
        <v>210</v>
      </c>
      <c r="D86" s="84">
        <v>23190000</v>
      </c>
      <c r="E86" s="83"/>
      <c r="F86" s="84">
        <v>500000</v>
      </c>
      <c r="G86" s="76"/>
      <c r="H86" s="86">
        <f t="shared" si="26"/>
        <v>22690000</v>
      </c>
      <c r="I86" s="60"/>
      <c r="J86" s="86">
        <f t="shared" si="27"/>
        <v>21555500</v>
      </c>
      <c r="K86" s="89">
        <v>0.04</v>
      </c>
      <c r="L86" s="89">
        <v>0.05</v>
      </c>
      <c r="M86" s="108"/>
    </row>
    <row r="87" spans="1:13" s="75" customFormat="1" ht="15" customHeight="1">
      <c r="A87" s="77">
        <v>50</v>
      </c>
      <c r="B87" s="80" t="s">
        <v>148</v>
      </c>
      <c r="C87" s="102" t="s">
        <v>211</v>
      </c>
      <c r="D87" s="84">
        <v>24290000</v>
      </c>
      <c r="E87" s="83"/>
      <c r="F87" s="84">
        <v>500000</v>
      </c>
      <c r="G87" s="76"/>
      <c r="H87" s="86">
        <f t="shared" si="26"/>
        <v>23790000</v>
      </c>
      <c r="I87" s="60"/>
      <c r="J87" s="86">
        <f t="shared" si="27"/>
        <v>22600500</v>
      </c>
      <c r="K87" s="89">
        <v>0.04</v>
      </c>
      <c r="L87" s="89">
        <v>0.05</v>
      </c>
      <c r="M87" s="108"/>
    </row>
    <row r="88" spans="1:13" s="75" customFormat="1" ht="15" customHeight="1">
      <c r="A88" s="77">
        <v>51</v>
      </c>
      <c r="B88" s="80" t="s">
        <v>149</v>
      </c>
      <c r="C88" s="102" t="s">
        <v>212</v>
      </c>
      <c r="D88" s="84">
        <v>25290000</v>
      </c>
      <c r="E88" s="83"/>
      <c r="F88" s="84">
        <v>600000</v>
      </c>
      <c r="G88" s="76"/>
      <c r="H88" s="86">
        <f t="shared" si="26"/>
        <v>24690000</v>
      </c>
      <c r="I88" s="60"/>
      <c r="J88" s="86">
        <f t="shared" si="27"/>
        <v>23455500</v>
      </c>
      <c r="K88" s="89">
        <v>0.04</v>
      </c>
      <c r="L88" s="89">
        <v>0.05</v>
      </c>
      <c r="M88" s="108"/>
    </row>
    <row r="89" spans="1:13" s="75" customFormat="1" ht="15" customHeight="1">
      <c r="A89" s="77">
        <v>52</v>
      </c>
      <c r="B89" s="80" t="s">
        <v>150</v>
      </c>
      <c r="C89" s="102" t="s">
        <v>213</v>
      </c>
      <c r="D89" s="84">
        <v>26490000</v>
      </c>
      <c r="E89" s="83"/>
      <c r="F89" s="84">
        <v>600000</v>
      </c>
      <c r="G89" s="76"/>
      <c r="H89" s="86">
        <f t="shared" si="26"/>
        <v>25890000</v>
      </c>
      <c r="I89" s="60"/>
      <c r="J89" s="86">
        <f t="shared" si="27"/>
        <v>24595500</v>
      </c>
      <c r="K89" s="89">
        <v>0.04</v>
      </c>
      <c r="L89" s="89">
        <v>0.05</v>
      </c>
      <c r="M89" s="108"/>
    </row>
    <row r="90" spans="1:13" s="75" customFormat="1" ht="15" customHeight="1">
      <c r="A90" s="77">
        <v>53</v>
      </c>
      <c r="B90" s="80" t="s">
        <v>151</v>
      </c>
      <c r="C90" s="102" t="s">
        <v>214</v>
      </c>
      <c r="D90" s="84">
        <v>31490000</v>
      </c>
      <c r="E90" s="83"/>
      <c r="F90" s="84">
        <v>700000</v>
      </c>
      <c r="G90" s="76"/>
      <c r="H90" s="86">
        <f t="shared" si="26"/>
        <v>30790000</v>
      </c>
      <c r="I90" s="60"/>
      <c r="J90" s="86">
        <f t="shared" si="27"/>
        <v>29250500</v>
      </c>
      <c r="K90" s="89">
        <v>0.04</v>
      </c>
      <c r="L90" s="89">
        <v>0.05</v>
      </c>
      <c r="M90" s="108"/>
    </row>
    <row r="91" spans="1:13">
      <c r="A91" s="82"/>
      <c r="B91" s="82"/>
      <c r="C91" s="104" t="s">
        <v>215</v>
      </c>
      <c r="D91" s="87"/>
      <c r="E91" s="83"/>
      <c r="F91" s="87"/>
      <c r="H91" s="87"/>
      <c r="J91" s="87"/>
      <c r="K91" s="87"/>
      <c r="L91" s="87"/>
      <c r="M91" s="108"/>
    </row>
    <row r="92" spans="1:13" s="75" customFormat="1" ht="15" customHeight="1">
      <c r="A92" s="82"/>
      <c r="B92" s="72" t="s">
        <v>152</v>
      </c>
      <c r="C92" s="101"/>
      <c r="D92" s="73"/>
      <c r="E92" s="83"/>
      <c r="F92" s="74"/>
      <c r="G92" s="76"/>
      <c r="H92" s="88"/>
      <c r="I92" s="60"/>
      <c r="J92" s="88"/>
      <c r="K92" s="88"/>
      <c r="L92" s="88"/>
      <c r="M92" s="108"/>
    </row>
    <row r="93" spans="1:13" s="75" customFormat="1" ht="15" customHeight="1">
      <c r="A93" s="77">
        <v>54</v>
      </c>
      <c r="B93" s="80" t="s">
        <v>153</v>
      </c>
      <c r="C93" s="102" t="s">
        <v>216</v>
      </c>
      <c r="D93" s="84">
        <v>29690000</v>
      </c>
      <c r="E93" s="83"/>
      <c r="F93" s="84">
        <v>700000</v>
      </c>
      <c r="G93" s="76"/>
      <c r="H93" s="86">
        <f t="shared" ref="H93" si="28">D93-F93</f>
        <v>28990000</v>
      </c>
      <c r="I93" s="60"/>
      <c r="J93" s="86">
        <f>H93*(1-L93)</f>
        <v>27540500</v>
      </c>
      <c r="K93" s="89">
        <v>0.04</v>
      </c>
      <c r="L93" s="89">
        <v>0.05</v>
      </c>
      <c r="M93" s="108"/>
    </row>
    <row r="94" spans="1:13">
      <c r="A94" s="107"/>
      <c r="B94" s="107"/>
      <c r="C94" s="104" t="s">
        <v>217</v>
      </c>
      <c r="D94" s="107"/>
      <c r="H94" s="75"/>
      <c r="J94" s="75"/>
      <c r="M94" s="108"/>
    </row>
    <row r="95" spans="1:13" s="75" customFormat="1" ht="15" customHeight="1">
      <c r="A95" s="107"/>
      <c r="B95" s="72" t="s">
        <v>154</v>
      </c>
      <c r="C95" s="101"/>
      <c r="D95" s="73"/>
      <c r="E95" s="83"/>
      <c r="F95" s="74"/>
      <c r="G95" s="76"/>
      <c r="H95" s="88"/>
      <c r="I95" s="60"/>
      <c r="J95" s="88"/>
      <c r="K95" s="88"/>
      <c r="L95" s="88"/>
      <c r="M95" s="108"/>
    </row>
    <row r="96" spans="1:13" s="75" customFormat="1" ht="15" customHeight="1">
      <c r="A96" s="77">
        <v>55</v>
      </c>
      <c r="B96" s="80" t="s">
        <v>155</v>
      </c>
      <c r="C96" s="102"/>
      <c r="D96" s="84">
        <v>21490000</v>
      </c>
      <c r="E96" s="83"/>
      <c r="F96" s="84">
        <v>0</v>
      </c>
      <c r="G96" s="76"/>
      <c r="H96" s="86">
        <f t="shared" ref="H96:H97" si="29">D96-F96</f>
        <v>21490000</v>
      </c>
      <c r="I96" s="60"/>
      <c r="J96" s="86">
        <f t="shared" ref="J96:J97" si="30">H96*(1-L96)</f>
        <v>20415500</v>
      </c>
      <c r="K96" s="89">
        <v>0.04</v>
      </c>
      <c r="L96" s="89">
        <v>0.05</v>
      </c>
      <c r="M96" s="108"/>
    </row>
    <row r="97" spans="1:13" s="75" customFormat="1" ht="15" customHeight="1">
      <c r="A97" s="77">
        <v>56</v>
      </c>
      <c r="B97" s="80" t="s">
        <v>156</v>
      </c>
      <c r="C97" s="102" t="s">
        <v>218</v>
      </c>
      <c r="D97" s="84">
        <v>23490000</v>
      </c>
      <c r="E97" s="83"/>
      <c r="F97" s="84">
        <v>1500000</v>
      </c>
      <c r="G97" s="76"/>
      <c r="H97" s="86">
        <f t="shared" si="29"/>
        <v>21990000</v>
      </c>
      <c r="I97" s="60"/>
      <c r="J97" s="86">
        <f t="shared" si="30"/>
        <v>20890500</v>
      </c>
      <c r="K97" s="89">
        <v>0.04</v>
      </c>
      <c r="L97" s="89">
        <v>0.05</v>
      </c>
      <c r="M97" s="108"/>
    </row>
    <row r="98" spans="1:13">
      <c r="A98" s="107"/>
      <c r="B98" s="107"/>
      <c r="C98" s="104" t="s">
        <v>219</v>
      </c>
      <c r="D98" s="107"/>
      <c r="H98" s="75"/>
      <c r="J98" s="75"/>
      <c r="M98" s="108"/>
    </row>
    <row r="99" spans="1:13" s="75" customFormat="1" ht="15" customHeight="1">
      <c r="A99" s="107"/>
      <c r="B99" s="72" t="s">
        <v>27</v>
      </c>
      <c r="C99" s="101"/>
      <c r="D99" s="73"/>
      <c r="E99" s="83"/>
      <c r="F99" s="74"/>
      <c r="G99" s="76"/>
      <c r="H99" s="88"/>
      <c r="I99" s="60"/>
      <c r="J99" s="88"/>
      <c r="K99" s="88"/>
      <c r="L99" s="88"/>
      <c r="M99" s="108"/>
    </row>
    <row r="100" spans="1:13" s="75" customFormat="1" ht="15" customHeight="1">
      <c r="A100" s="77">
        <v>57</v>
      </c>
      <c r="B100" s="80" t="s">
        <v>157</v>
      </c>
      <c r="C100" s="102"/>
      <c r="D100" s="84">
        <v>20490000</v>
      </c>
      <c r="E100" s="83"/>
      <c r="F100" s="84">
        <v>0</v>
      </c>
      <c r="G100" s="76"/>
      <c r="H100" s="86">
        <f t="shared" ref="H100:H101" si="31">D100-F100</f>
        <v>20490000</v>
      </c>
      <c r="I100" s="60"/>
      <c r="J100" s="86">
        <f t="shared" ref="J100:J101" si="32">H100*(1-L100)</f>
        <v>19465500</v>
      </c>
      <c r="K100" s="89">
        <v>0.04</v>
      </c>
      <c r="L100" s="89">
        <v>0.05</v>
      </c>
      <c r="M100" s="108"/>
    </row>
    <row r="101" spans="1:13" s="75" customFormat="1" ht="15" customHeight="1">
      <c r="A101" s="77">
        <v>58</v>
      </c>
      <c r="B101" s="80" t="s">
        <v>87</v>
      </c>
      <c r="C101" s="102" t="s">
        <v>220</v>
      </c>
      <c r="D101" s="84">
        <v>28490000</v>
      </c>
      <c r="E101" s="83"/>
      <c r="F101" s="84">
        <v>0</v>
      </c>
      <c r="G101" s="76"/>
      <c r="H101" s="86">
        <f t="shared" si="31"/>
        <v>28490000</v>
      </c>
      <c r="I101" s="60"/>
      <c r="J101" s="86">
        <f t="shared" si="32"/>
        <v>27065500</v>
      </c>
      <c r="K101" s="89">
        <v>0.04</v>
      </c>
      <c r="L101" s="89">
        <v>0.05</v>
      </c>
      <c r="M101" s="108"/>
    </row>
    <row r="102" spans="1:13">
      <c r="A102" s="81"/>
      <c r="B102" s="81"/>
      <c r="C102" s="104" t="s">
        <v>221</v>
      </c>
      <c r="D102" s="87"/>
      <c r="E102" s="83"/>
      <c r="F102" s="87"/>
      <c r="H102" s="87"/>
      <c r="J102" s="87"/>
      <c r="K102" s="87"/>
      <c r="L102" s="87"/>
      <c r="M102" s="108"/>
    </row>
    <row r="103" spans="1:13" s="75" customFormat="1" ht="15" customHeight="1">
      <c r="A103" s="81"/>
      <c r="B103" s="72" t="s">
        <v>55</v>
      </c>
      <c r="C103" s="101"/>
      <c r="D103" s="73"/>
      <c r="E103" s="83"/>
      <c r="F103" s="74"/>
      <c r="G103" s="76"/>
      <c r="H103" s="88"/>
      <c r="I103" s="60"/>
      <c r="J103" s="88"/>
      <c r="K103" s="88"/>
      <c r="L103" s="88"/>
      <c r="M103" s="108"/>
    </row>
    <row r="104" spans="1:13" s="75" customFormat="1" ht="15" customHeight="1">
      <c r="A104" s="77">
        <v>59</v>
      </c>
      <c r="B104" s="80" t="s">
        <v>158</v>
      </c>
      <c r="C104" s="102" t="s">
        <v>222</v>
      </c>
      <c r="D104" s="84">
        <v>22717100</v>
      </c>
      <c r="E104" s="83"/>
      <c r="F104" s="84">
        <v>357000</v>
      </c>
      <c r="G104" s="76"/>
      <c r="H104" s="86">
        <f t="shared" ref="H104:H105" si="33">D104-F104</f>
        <v>22360100</v>
      </c>
      <c r="I104" s="60"/>
      <c r="J104" s="86">
        <f>H104*(1-L104)</f>
        <v>21242095</v>
      </c>
      <c r="K104" s="89">
        <v>0.04</v>
      </c>
      <c r="L104" s="89">
        <v>0.05</v>
      </c>
      <c r="M104" s="108"/>
    </row>
    <row r="105" spans="1:13" s="75" customFormat="1" ht="15" customHeight="1">
      <c r="A105" s="77">
        <v>60</v>
      </c>
      <c r="B105" s="80" t="s">
        <v>159</v>
      </c>
      <c r="C105" s="102" t="s">
        <v>222</v>
      </c>
      <c r="D105" s="84">
        <v>25097100</v>
      </c>
      <c r="E105" s="83"/>
      <c r="F105" s="84">
        <v>357000</v>
      </c>
      <c r="G105" s="76"/>
      <c r="H105" s="86">
        <f t="shared" si="33"/>
        <v>24740100</v>
      </c>
      <c r="I105" s="60"/>
      <c r="J105" s="86">
        <f>H105*(1-L105)</f>
        <v>23503095</v>
      </c>
      <c r="K105" s="89">
        <v>0.04</v>
      </c>
      <c r="L105" s="89">
        <v>0.05</v>
      </c>
      <c r="M105" s="108"/>
    </row>
    <row r="106" spans="1:13">
      <c r="C106" s="104" t="s">
        <v>223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08"/>
  <sheetViews>
    <sheetView zoomScale="90" zoomScaleNormal="90" workbookViewId="0">
      <selection activeCell="B8" sqref="B8"/>
    </sheetView>
  </sheetViews>
  <sheetFormatPr baseColWidth="10" defaultColWidth="11.42578125" defaultRowHeight="15"/>
  <cols>
    <col min="1" max="1" width="2.5703125" style="46" customWidth="1"/>
    <col min="2" max="2" width="14.42578125" style="46" customWidth="1"/>
    <col min="3" max="3" width="14.140625" style="46" customWidth="1"/>
    <col min="4" max="4" width="2" style="55" customWidth="1"/>
    <col min="5" max="5" width="48.85546875" style="46" bestFit="1" customWidth="1"/>
    <col min="6" max="6" width="1.42578125" style="46" customWidth="1"/>
    <col min="7" max="7" width="18.5703125" style="46" customWidth="1"/>
    <col min="8" max="8" width="12.42578125" style="46" customWidth="1"/>
    <col min="9" max="16384" width="11.42578125" style="46"/>
  </cols>
  <sheetData>
    <row r="1" spans="1:8" ht="21">
      <c r="A1" s="43"/>
      <c r="B1" s="43"/>
      <c r="C1" s="43"/>
      <c r="D1" s="53"/>
      <c r="E1" s="45"/>
      <c r="F1" s="45"/>
    </row>
    <row r="2" spans="1:8" ht="21">
      <c r="A2" s="43"/>
      <c r="B2" s="43"/>
      <c r="C2" s="43"/>
      <c r="D2" s="54"/>
      <c r="E2" s="45"/>
      <c r="F2" s="45"/>
    </row>
    <row r="3" spans="1:8" ht="23.25">
      <c r="A3" s="43"/>
      <c r="B3" s="43"/>
      <c r="C3" s="43"/>
      <c r="D3" s="54"/>
      <c r="E3" s="57" t="str">
        <f>'LPF 03-2020'!I1</f>
        <v>PRECIOS SUGERIDOS DE VENTA FLEETSALE N° 03 - 2020</v>
      </c>
      <c r="F3" s="57"/>
    </row>
    <row r="4" spans="1:8" ht="21">
      <c r="A4" s="43"/>
      <c r="B4" s="43"/>
      <c r="C4" s="43"/>
      <c r="D4" s="54"/>
      <c r="E4" s="115" t="str">
        <f>'Bonos BV LPF 03-2020'!D2</f>
        <v>Vigencia: desde 16 de Marzo de 2020</v>
      </c>
      <c r="F4" s="115"/>
    </row>
    <row r="5" spans="1:8" ht="21">
      <c r="A5" s="43"/>
      <c r="B5" s="43"/>
      <c r="C5" s="43"/>
      <c r="D5" s="54"/>
      <c r="F5" s="56"/>
    </row>
    <row r="6" spans="1:8" ht="10.5" customHeight="1">
      <c r="A6" s="43"/>
      <c r="B6" s="43"/>
      <c r="C6" s="43"/>
      <c r="D6" s="54"/>
      <c r="E6" s="50"/>
      <c r="F6" s="45"/>
    </row>
    <row r="7" spans="1:8" ht="21" customHeight="1">
      <c r="A7" s="43"/>
      <c r="B7" s="43"/>
      <c r="C7" s="43"/>
      <c r="D7" s="53"/>
      <c r="E7"/>
      <c r="F7" s="47"/>
    </row>
    <row r="8" spans="1:8" ht="25.5">
      <c r="A8" s="44" t="s">
        <v>28</v>
      </c>
      <c r="B8" s="105" t="s">
        <v>29</v>
      </c>
      <c r="C8" s="106" t="s">
        <v>30</v>
      </c>
      <c r="D8" s="53" t="s">
        <v>31</v>
      </c>
      <c r="E8" s="51" t="s">
        <v>24</v>
      </c>
      <c r="F8" s="38"/>
      <c r="G8" s="48" t="s">
        <v>49</v>
      </c>
      <c r="H8" s="58" t="s">
        <v>50</v>
      </c>
    </row>
    <row r="9" spans="1:8">
      <c r="B9" s="78" t="s">
        <v>250</v>
      </c>
      <c r="C9" s="78" t="s">
        <v>252</v>
      </c>
      <c r="D9" s="61" t="str">
        <f t="shared" ref="D9:D47" si="0">B9&amp;" "&amp;LEFT(C9)&amp;" "&amp;RIGHT(C9,4)</f>
        <v>A0W5D2617 G G889</v>
      </c>
      <c r="E9" s="52" t="s">
        <v>132</v>
      </c>
      <c r="G9" s="49">
        <f>VLOOKUP(E9,'Bonos BV LPF 03-2020'!B:J,9,0)</f>
        <v>12578000</v>
      </c>
      <c r="H9" s="59">
        <f>VLOOKUP(E9,'Bonos BV LPF 03-2020'!B:K,10,0)</f>
        <v>0.04</v>
      </c>
    </row>
    <row r="10" spans="1:8">
      <c r="B10" s="63" t="s">
        <v>250</v>
      </c>
      <c r="C10" s="63" t="s">
        <v>253</v>
      </c>
      <c r="D10" s="61" t="str">
        <f t="shared" si="0"/>
        <v>A0W5D2617 G G966</v>
      </c>
      <c r="E10" s="64" t="s">
        <v>132</v>
      </c>
      <c r="G10" s="49">
        <f>VLOOKUP(E10,'Bonos BV LPF 03-2020'!B:J,9,0)</f>
        <v>12578000</v>
      </c>
      <c r="H10" s="59">
        <f>VLOOKUP(E10,'Bonos BV LPF 03-2020'!B:K,10,0)</f>
        <v>0.04</v>
      </c>
    </row>
    <row r="11" spans="1:8">
      <c r="B11" s="78" t="s">
        <v>254</v>
      </c>
      <c r="C11" s="78" t="s">
        <v>252</v>
      </c>
      <c r="D11" s="61" t="str">
        <f t="shared" si="0"/>
        <v>A0W5D261F G G889</v>
      </c>
      <c r="E11" s="52" t="s">
        <v>133</v>
      </c>
      <c r="G11" s="49">
        <f>VLOOKUP(E11,'Bonos BV LPF 03-2020'!B:J,9,0)</f>
        <v>13433000</v>
      </c>
      <c r="H11" s="59">
        <f>VLOOKUP(E11,'Bonos BV LPF 03-2020'!B:K,10,0)</f>
        <v>0.04</v>
      </c>
    </row>
    <row r="12" spans="1:8">
      <c r="B12" s="78" t="s">
        <v>254</v>
      </c>
      <c r="C12" s="78" t="s">
        <v>251</v>
      </c>
      <c r="D12" s="61" t="str">
        <f t="shared" si="0"/>
        <v>A0W5D261F G G764</v>
      </c>
      <c r="E12" s="52" t="s">
        <v>133</v>
      </c>
      <c r="G12" s="49">
        <f>VLOOKUP(E12,'Bonos BV LPF 03-2020'!B:J,9,0)</f>
        <v>13433000</v>
      </c>
      <c r="H12" s="59">
        <f>VLOOKUP(E12,'Bonos BV LPF 03-2020'!B:K,10,0)</f>
        <v>0.04</v>
      </c>
    </row>
    <row r="13" spans="1:8">
      <c r="B13" s="78" t="s">
        <v>255</v>
      </c>
      <c r="C13" s="78" t="s">
        <v>256</v>
      </c>
      <c r="D13" s="61" t="str">
        <f t="shared" si="0"/>
        <v>B4S4K3615 D D327</v>
      </c>
      <c r="E13" s="52" t="s">
        <v>101</v>
      </c>
      <c r="G13" s="49">
        <f>VLOOKUP(E13,'Bonos BV LPF 03-2020'!B:J,9,0)</f>
        <v>7766400</v>
      </c>
      <c r="H13" s="59">
        <f>VLOOKUP(E13,'Bonos BV LPF 03-2020'!B:K,10,0)</f>
        <v>0.04</v>
      </c>
    </row>
    <row r="14" spans="1:8">
      <c r="B14" s="78" t="s">
        <v>255</v>
      </c>
      <c r="C14" s="78" t="s">
        <v>257</v>
      </c>
      <c r="D14" s="61" t="str">
        <f t="shared" si="0"/>
        <v>B4S4K3615 G G518</v>
      </c>
      <c r="E14" s="52" t="s">
        <v>103</v>
      </c>
      <c r="G14" s="49">
        <f>VLOOKUP(E14,'Bonos BV LPF 03-2020'!B:J,9,0)</f>
        <v>8534400</v>
      </c>
      <c r="H14" s="59">
        <f>VLOOKUP(E14,'Bonos BV LPF 03-2020'!B:K,10,0)</f>
        <v>0.04</v>
      </c>
    </row>
    <row r="15" spans="1:8">
      <c r="B15" s="78" t="s">
        <v>255</v>
      </c>
      <c r="C15" s="78" t="s">
        <v>258</v>
      </c>
      <c r="D15" s="61" t="str">
        <f t="shared" si="0"/>
        <v>B4S4K3615 G G510</v>
      </c>
      <c r="E15" s="52" t="s">
        <v>102</v>
      </c>
      <c r="G15" s="49">
        <f>VLOOKUP(E15,'Bonos BV LPF 03-2020'!B:J,9,0)</f>
        <v>8246400</v>
      </c>
      <c r="H15" s="59">
        <f>VLOOKUP(E15,'Bonos BV LPF 03-2020'!B:K,10,0)</f>
        <v>0.04</v>
      </c>
    </row>
    <row r="16" spans="1:8">
      <c r="B16" s="78" t="s">
        <v>259</v>
      </c>
      <c r="C16" s="78" t="s">
        <v>261</v>
      </c>
      <c r="D16" s="61" t="str">
        <f t="shared" si="0"/>
        <v>B4S6K3615 G G575</v>
      </c>
      <c r="E16" s="52" t="s">
        <v>99</v>
      </c>
      <c r="G16" s="49">
        <f>VLOOKUP(E16,'Bonos BV LPF 03-2020'!B:J,9,0)</f>
        <v>7766400</v>
      </c>
      <c r="H16" s="59">
        <f>VLOOKUP(E16,'Bonos BV LPF 03-2020'!B:K,10,0)</f>
        <v>0.04</v>
      </c>
    </row>
    <row r="17" spans="2:8">
      <c r="B17" s="63" t="s">
        <v>259</v>
      </c>
      <c r="C17" s="63" t="s">
        <v>260</v>
      </c>
      <c r="D17" s="61" t="str">
        <f t="shared" si="0"/>
        <v>B4S6K3615 G G750</v>
      </c>
      <c r="E17" s="64" t="s">
        <v>99</v>
      </c>
      <c r="G17" s="49">
        <f>VLOOKUP(E17,'Bonos BV LPF 03-2020'!B:J,9,0)</f>
        <v>7766400</v>
      </c>
      <c r="H17" s="59">
        <f>VLOOKUP(E17,'Bonos BV LPF 03-2020'!B:K,10,0)</f>
        <v>0.04</v>
      </c>
    </row>
    <row r="18" spans="2:8">
      <c r="B18" s="78" t="s">
        <v>259</v>
      </c>
      <c r="C18" s="78" t="s">
        <v>262</v>
      </c>
      <c r="D18" s="61" t="str">
        <f t="shared" si="0"/>
        <v>B4S6K3615 G G375</v>
      </c>
      <c r="E18" s="52" t="s">
        <v>98</v>
      </c>
      <c r="G18" s="49">
        <f>VLOOKUP(E18,'Bonos BV LPF 03-2020'!B:J,9,0)</f>
        <v>7478400</v>
      </c>
      <c r="H18" s="59">
        <f>VLOOKUP(E18,'Bonos BV LPF 03-2020'!B:K,10,0)</f>
        <v>0.04</v>
      </c>
    </row>
    <row r="19" spans="2:8">
      <c r="B19" s="63" t="s">
        <v>259</v>
      </c>
      <c r="C19" s="63" t="s">
        <v>347</v>
      </c>
      <c r="D19" s="61" t="str">
        <f t="shared" si="0"/>
        <v>B4S6K3615 G G749</v>
      </c>
      <c r="E19" s="112" t="s">
        <v>98</v>
      </c>
      <c r="G19" s="49">
        <f>VLOOKUP(E19,'Bonos BV LPF 03-2020'!B:J,9,0)</f>
        <v>7478400</v>
      </c>
      <c r="H19" s="59">
        <f>VLOOKUP(E19,'Bonos BV LPF 03-2020'!B:K,10,0)</f>
        <v>0.04</v>
      </c>
    </row>
    <row r="20" spans="2:8">
      <c r="B20" s="78" t="s">
        <v>32</v>
      </c>
      <c r="C20" s="78" t="s">
        <v>33</v>
      </c>
      <c r="D20" s="61" t="str">
        <f t="shared" si="0"/>
        <v>B4S6K361B G G457</v>
      </c>
      <c r="E20" s="52" t="s">
        <v>26</v>
      </c>
      <c r="G20" s="49">
        <f>VLOOKUP(E20,'Bonos BV LPF 03-2020'!B:J,9,0)</f>
        <v>9494400</v>
      </c>
      <c r="H20" s="59">
        <f>VLOOKUP(E20,'Bonos BV LPF 03-2020'!B:K,10,0)</f>
        <v>0.04</v>
      </c>
    </row>
    <row r="21" spans="2:8">
      <c r="B21" s="63" t="s">
        <v>32</v>
      </c>
      <c r="C21" s="63" t="s">
        <v>71</v>
      </c>
      <c r="D21" s="61" t="str">
        <f t="shared" si="0"/>
        <v>B4S6K361B G G751</v>
      </c>
      <c r="E21" s="64" t="s">
        <v>26</v>
      </c>
      <c r="G21" s="49">
        <f>VLOOKUP(E21,'Bonos BV LPF 03-2020'!B:J,9,0)</f>
        <v>9494400</v>
      </c>
      <c r="H21" s="59">
        <f>VLOOKUP(E21,'Bonos BV LPF 03-2020'!B:K,10,0)</f>
        <v>0.04</v>
      </c>
    </row>
    <row r="22" spans="2:8">
      <c r="B22" s="78" t="s">
        <v>263</v>
      </c>
      <c r="C22" s="78" t="s">
        <v>264</v>
      </c>
      <c r="D22" s="61" t="str">
        <f t="shared" si="0"/>
        <v>BUC4L5G17 G G015</v>
      </c>
      <c r="E22" s="52" t="s">
        <v>122</v>
      </c>
      <c r="G22" s="49">
        <f>VLOOKUP(E22,'Bonos BV LPF 03-2020'!B:J,9,0)</f>
        <v>21840500</v>
      </c>
      <c r="H22" s="59">
        <f>VLOOKUP(E22,'Bonos BV LPF 03-2020'!B:K,10,0)</f>
        <v>0.04</v>
      </c>
    </row>
    <row r="23" spans="2:8">
      <c r="B23" s="78" t="s">
        <v>265</v>
      </c>
      <c r="C23" s="78" t="s">
        <v>266</v>
      </c>
      <c r="D23" s="61" t="str">
        <f t="shared" si="0"/>
        <v>C4S6E3315 D D346</v>
      </c>
      <c r="E23" s="52" t="s">
        <v>97</v>
      </c>
      <c r="G23" s="49">
        <f>VLOOKUP(E23,'Bonos BV LPF 03-2020'!B:J,9,0)</f>
        <v>6925500</v>
      </c>
      <c r="H23" s="59">
        <f>VLOOKUP(E23,'Bonos BV LPF 03-2020'!B:K,10,0)</f>
        <v>0.04</v>
      </c>
    </row>
    <row r="24" spans="2:8">
      <c r="B24" s="78" t="s">
        <v>267</v>
      </c>
      <c r="C24" s="78" t="s">
        <v>268</v>
      </c>
      <c r="D24" s="61" t="str">
        <f t="shared" si="0"/>
        <v>C7S6K4617 S S272</v>
      </c>
      <c r="E24" s="52" t="s">
        <v>124</v>
      </c>
      <c r="G24" s="49">
        <f>VLOOKUP(E24,'Bonos BV LPF 03-2020'!B:J,9,0)</f>
        <v>9443000</v>
      </c>
      <c r="H24" s="59">
        <f>VLOOKUP(E24,'Bonos BV LPF 03-2020'!B:K,10,0)</f>
        <v>0.04</v>
      </c>
    </row>
    <row r="25" spans="2:8">
      <c r="B25" s="78" t="s">
        <v>267</v>
      </c>
      <c r="C25" s="78" t="s">
        <v>269</v>
      </c>
      <c r="D25" s="61" t="str">
        <f t="shared" si="0"/>
        <v>C7S6K4617 S S300</v>
      </c>
      <c r="E25" s="52" t="s">
        <v>124</v>
      </c>
      <c r="G25" s="49">
        <f>VLOOKUP(E25,'Bonos BV LPF 03-2020'!B:J,9,0)</f>
        <v>9443000</v>
      </c>
      <c r="H25" s="59">
        <f>VLOOKUP(E25,'Bonos BV LPF 03-2020'!B:K,10,0)</f>
        <v>0.04</v>
      </c>
    </row>
    <row r="26" spans="2:8">
      <c r="B26" s="78" t="s">
        <v>267</v>
      </c>
      <c r="C26" s="78" t="s">
        <v>270</v>
      </c>
      <c r="D26" s="61" t="str">
        <f t="shared" si="0"/>
        <v>C7S6K4617 S S277</v>
      </c>
      <c r="E26" s="52" t="s">
        <v>125</v>
      </c>
      <c r="G26" s="49">
        <f>VLOOKUP(E26,'Bonos BV LPF 03-2020'!B:J,9,0)</f>
        <v>10583000</v>
      </c>
      <c r="H26" s="59">
        <f>VLOOKUP(E26,'Bonos BV LPF 03-2020'!B:K,10,0)</f>
        <v>0.04</v>
      </c>
    </row>
    <row r="27" spans="2:8">
      <c r="B27" s="78" t="s">
        <v>271</v>
      </c>
      <c r="C27" s="78" t="s">
        <v>270</v>
      </c>
      <c r="D27" s="61" t="str">
        <f t="shared" si="0"/>
        <v>C7S6K461B S S277</v>
      </c>
      <c r="E27" s="52" t="s">
        <v>126</v>
      </c>
      <c r="G27" s="49">
        <f>VLOOKUP(E27,'Bonos BV LPF 03-2020'!B:J,9,0)</f>
        <v>11248000</v>
      </c>
      <c r="H27" s="59">
        <f>VLOOKUP(E27,'Bonos BV LPF 03-2020'!B:K,10,0)</f>
        <v>0.04</v>
      </c>
    </row>
    <row r="28" spans="2:8">
      <c r="B28" s="78" t="s">
        <v>88</v>
      </c>
      <c r="C28" s="78" t="s">
        <v>89</v>
      </c>
      <c r="D28" s="61" t="str">
        <f t="shared" si="0"/>
        <v>C7S8K4617 D D707</v>
      </c>
      <c r="E28" s="52" t="s">
        <v>85</v>
      </c>
      <c r="G28" s="49">
        <f>VLOOKUP(E28,'Bonos BV LPF 03-2020'!B:J,9,0)</f>
        <v>10298000</v>
      </c>
      <c r="H28" s="59">
        <f>VLOOKUP(E28,'Bonos BV LPF 03-2020'!B:K,10,0)</f>
        <v>0.04</v>
      </c>
    </row>
    <row r="29" spans="2:8">
      <c r="B29" s="78" t="s">
        <v>90</v>
      </c>
      <c r="C29" s="78" t="s">
        <v>89</v>
      </c>
      <c r="D29" s="61" t="str">
        <f t="shared" si="0"/>
        <v>C7S8K461B D D707</v>
      </c>
      <c r="E29" s="52" t="s">
        <v>86</v>
      </c>
      <c r="G29" s="49">
        <f>VLOOKUP(E29,'Bonos BV LPF 03-2020'!B:J,9,0)</f>
        <v>11248000</v>
      </c>
      <c r="H29" s="59">
        <f>VLOOKUP(E29,'Bonos BV LPF 03-2020'!B:K,10,0)</f>
        <v>0.04</v>
      </c>
    </row>
    <row r="30" spans="2:8">
      <c r="B30" s="78" t="s">
        <v>354</v>
      </c>
      <c r="C30" s="78" t="s">
        <v>355</v>
      </c>
      <c r="D30" s="61" t="str">
        <f t="shared" si="0"/>
        <v>D0S4K4615 D D064</v>
      </c>
      <c r="E30" s="52" t="s">
        <v>351</v>
      </c>
      <c r="G30" s="49">
        <f>VLOOKUP(E30,'Bonos BV LPF 03-2020'!B:J,9,0)</f>
        <v>8445500</v>
      </c>
      <c r="H30" s="59">
        <f>VLOOKUP(E30,'Bonos BV LPF 03-2020'!B:K,10,0)</f>
        <v>0.04</v>
      </c>
    </row>
    <row r="31" spans="2:8">
      <c r="B31" s="78" t="s">
        <v>354</v>
      </c>
      <c r="C31" s="78" t="s">
        <v>356</v>
      </c>
      <c r="D31" s="61" t="str">
        <f t="shared" si="0"/>
        <v>D0S4K4615 G G122</v>
      </c>
      <c r="E31" s="52" t="s">
        <v>352</v>
      </c>
      <c r="G31" s="49">
        <f>VLOOKUP(E31,'Bonos BV LPF 03-2020'!B:J,9,0)</f>
        <v>8920500</v>
      </c>
      <c r="H31" s="59">
        <f>VLOOKUP(E31,'Bonos BV LPF 03-2020'!B:K,10,0)</f>
        <v>0.04</v>
      </c>
    </row>
    <row r="32" spans="2:8">
      <c r="B32" s="78" t="s">
        <v>34</v>
      </c>
      <c r="C32" s="78" t="s">
        <v>58</v>
      </c>
      <c r="D32" s="61" t="str">
        <f t="shared" si="0"/>
        <v>D3W52EC57 D DAX0</v>
      </c>
      <c r="E32" s="52" t="s">
        <v>66</v>
      </c>
      <c r="G32" s="49">
        <f>VLOOKUP(E32,'Bonos BV LPF 03-2020'!B:J,9,0)</f>
        <v>17185500</v>
      </c>
      <c r="H32" s="59">
        <f>VLOOKUP(E32,'Bonos BV LPF 03-2020'!B:K,10,0)</f>
        <v>0.04</v>
      </c>
    </row>
    <row r="33" spans="2:8">
      <c r="B33" s="116" t="s">
        <v>34</v>
      </c>
      <c r="C33" s="116" t="s">
        <v>68</v>
      </c>
      <c r="D33" s="117" t="str">
        <f t="shared" si="0"/>
        <v>D3W52EC57 D DBF6</v>
      </c>
      <c r="E33" s="118" t="s">
        <v>66</v>
      </c>
      <c r="G33" s="49">
        <f>VLOOKUP(E33,'Bonos BV LPF 03-2020'!B:J,9,0)</f>
        <v>17185500</v>
      </c>
      <c r="H33" s="59">
        <f>VLOOKUP(E33,'Bonos BV LPF 03-2020'!B:K,10,0)</f>
        <v>0.04</v>
      </c>
    </row>
    <row r="34" spans="2:8">
      <c r="B34" s="116" t="s">
        <v>34</v>
      </c>
      <c r="C34" s="116" t="s">
        <v>72</v>
      </c>
      <c r="D34" s="117" t="str">
        <f t="shared" si="0"/>
        <v>D3W52EC57 D DBHT</v>
      </c>
      <c r="E34" s="119" t="s">
        <v>66</v>
      </c>
      <c r="G34" s="49">
        <f>VLOOKUP(E34,'Bonos BV LPF 03-2020'!B:J,9,0)</f>
        <v>17185500</v>
      </c>
      <c r="H34" s="59">
        <f>VLOOKUP(E34,'Bonos BV LPF 03-2020'!B:K,10,0)</f>
        <v>0.04</v>
      </c>
    </row>
    <row r="35" spans="2:8">
      <c r="B35" s="116" t="s">
        <v>34</v>
      </c>
      <c r="C35" s="116" t="s">
        <v>56</v>
      </c>
      <c r="D35" s="117" t="str">
        <f t="shared" si="0"/>
        <v>D3W52EC57 D DARB</v>
      </c>
      <c r="E35" s="119" t="s">
        <v>67</v>
      </c>
      <c r="G35" s="49">
        <f>VLOOKUP(E35,'Bonos BV LPF 03-2020'!B:J,9,0)</f>
        <v>18515500</v>
      </c>
      <c r="H35" s="59">
        <f>VLOOKUP(E35,'Bonos BV LPF 03-2020'!B:K,10,0)</f>
        <v>0.04</v>
      </c>
    </row>
    <row r="36" spans="2:8">
      <c r="B36" s="116" t="s">
        <v>34</v>
      </c>
      <c r="C36" s="116" t="s">
        <v>73</v>
      </c>
      <c r="D36" s="117" t="str">
        <f t="shared" si="0"/>
        <v>D3W52EC57 D DBHW</v>
      </c>
      <c r="E36" s="119" t="s">
        <v>67</v>
      </c>
      <c r="G36" s="49">
        <f>VLOOKUP(E36,'Bonos BV LPF 03-2020'!B:J,9,0)</f>
        <v>18515500</v>
      </c>
      <c r="H36" s="59">
        <f>VLOOKUP(E36,'Bonos BV LPF 03-2020'!B:K,10,0)</f>
        <v>0.04</v>
      </c>
    </row>
    <row r="37" spans="2:8">
      <c r="B37" s="116" t="s">
        <v>61</v>
      </c>
      <c r="C37" s="116" t="s">
        <v>68</v>
      </c>
      <c r="D37" s="117" t="str">
        <f t="shared" si="0"/>
        <v>D3W52EC5J D DBF6</v>
      </c>
      <c r="E37" s="119" t="s">
        <v>59</v>
      </c>
      <c r="G37" s="49">
        <f>VLOOKUP(E37,'Bonos BV LPF 03-2020'!B:J,9,0)</f>
        <v>18230500</v>
      </c>
      <c r="H37" s="59">
        <f>VLOOKUP(E37,'Bonos BV LPF 03-2020'!B:K,10,0)</f>
        <v>0.04</v>
      </c>
    </row>
    <row r="38" spans="2:8">
      <c r="B38" s="116" t="s">
        <v>61</v>
      </c>
      <c r="C38" s="116" t="s">
        <v>57</v>
      </c>
      <c r="D38" s="117" t="str">
        <f t="shared" si="0"/>
        <v>D3W52EC5J D DARC</v>
      </c>
      <c r="E38" s="119" t="s">
        <v>60</v>
      </c>
      <c r="G38" s="49">
        <f>VLOOKUP(E38,'Bonos BV LPF 03-2020'!B:J,9,0)</f>
        <v>19940500</v>
      </c>
      <c r="H38" s="59">
        <f>VLOOKUP(E38,'Bonos BV LPF 03-2020'!B:K,10,0)</f>
        <v>0.04</v>
      </c>
    </row>
    <row r="39" spans="2:8">
      <c r="B39" s="116" t="s">
        <v>61</v>
      </c>
      <c r="C39" s="116" t="s">
        <v>74</v>
      </c>
      <c r="D39" s="117" t="str">
        <f t="shared" si="0"/>
        <v>D3W52EC5J D DBHX</v>
      </c>
      <c r="E39" s="119" t="s">
        <v>60</v>
      </c>
      <c r="G39" s="49">
        <f>VLOOKUP(E39,'Bonos BV LPF 03-2020'!B:J,9,0)</f>
        <v>19940500</v>
      </c>
      <c r="H39" s="59">
        <f>VLOOKUP(E39,'Bonos BV LPF 03-2020'!B:K,10,0)</f>
        <v>0.04</v>
      </c>
    </row>
    <row r="40" spans="2:8">
      <c r="B40" s="116" t="s">
        <v>272</v>
      </c>
      <c r="C40" s="116" t="s">
        <v>273</v>
      </c>
      <c r="D40" s="117" t="str">
        <f t="shared" si="0"/>
        <v>D3W52EC5K G GDN2</v>
      </c>
      <c r="E40" s="119" t="s">
        <v>139</v>
      </c>
      <c r="G40" s="49">
        <f>VLOOKUP(E40,'Bonos BV LPF 03-2020'!B:J,9,0)</f>
        <v>24405500</v>
      </c>
      <c r="H40" s="59">
        <f>VLOOKUP(E40,'Bonos BV LPF 03-2020'!B:K,10,0)</f>
        <v>0.04</v>
      </c>
    </row>
    <row r="41" spans="2:8">
      <c r="B41" s="116" t="s">
        <v>274</v>
      </c>
      <c r="C41" s="116" t="s">
        <v>56</v>
      </c>
      <c r="D41" s="117" t="str">
        <f t="shared" si="0"/>
        <v>D3W52G617 D DARB</v>
      </c>
      <c r="E41" s="119" t="s">
        <v>135</v>
      </c>
      <c r="G41" s="49">
        <f>VLOOKUP(E41,'Bonos BV LPF 03-2020'!B:J,9,0)</f>
        <v>15190500</v>
      </c>
      <c r="H41" s="59">
        <f>VLOOKUP(E41,'Bonos BV LPF 03-2020'!B:K,10,0)</f>
        <v>0.04</v>
      </c>
    </row>
    <row r="42" spans="2:8">
      <c r="B42" s="116" t="s">
        <v>274</v>
      </c>
      <c r="C42" s="116" t="s">
        <v>73</v>
      </c>
      <c r="D42" s="117" t="str">
        <f t="shared" si="0"/>
        <v>D3W52G617 D DBHW</v>
      </c>
      <c r="E42" s="119" t="s">
        <v>135</v>
      </c>
      <c r="G42" s="49">
        <f>VLOOKUP(E42,'Bonos BV LPF 03-2020'!B:J,9,0)</f>
        <v>15190500</v>
      </c>
      <c r="H42" s="59">
        <f>VLOOKUP(E42,'Bonos BV LPF 03-2020'!B:K,10,0)</f>
        <v>0.04</v>
      </c>
    </row>
    <row r="43" spans="2:8">
      <c r="B43" s="116" t="s">
        <v>275</v>
      </c>
      <c r="C43" s="116" t="s">
        <v>276</v>
      </c>
      <c r="D43" s="117" t="str">
        <f t="shared" si="0"/>
        <v>D3W52G618 D DBF7</v>
      </c>
      <c r="E43" s="119" t="s">
        <v>134</v>
      </c>
      <c r="G43" s="49">
        <f>VLOOKUP(E43,'Bonos BV LPF 03-2020'!B:J,9,0)</f>
        <v>15760500</v>
      </c>
      <c r="H43" s="59">
        <f>VLOOKUP(E43,'Bonos BV LPF 03-2020'!B:K,10,0)</f>
        <v>0.04</v>
      </c>
    </row>
    <row r="44" spans="2:8">
      <c r="B44" s="116" t="s">
        <v>275</v>
      </c>
      <c r="C44" s="116" t="s">
        <v>277</v>
      </c>
      <c r="D44" s="117" t="str">
        <f t="shared" si="0"/>
        <v>D3W52G618 D DBHV</v>
      </c>
      <c r="E44" s="119" t="s">
        <v>134</v>
      </c>
      <c r="G44" s="49">
        <f>VLOOKUP(E44,'Bonos BV LPF 03-2020'!B:J,9,0)</f>
        <v>15760500</v>
      </c>
      <c r="H44" s="59">
        <f>VLOOKUP(E44,'Bonos BV LPF 03-2020'!B:K,10,0)</f>
        <v>0.04</v>
      </c>
    </row>
    <row r="45" spans="2:8">
      <c r="B45" s="116" t="s">
        <v>278</v>
      </c>
      <c r="C45" s="116" t="s">
        <v>58</v>
      </c>
      <c r="D45" s="117" t="str">
        <f t="shared" si="0"/>
        <v>D3W52G61F D DAX0</v>
      </c>
      <c r="E45" s="119" t="s">
        <v>136</v>
      </c>
      <c r="G45" s="49">
        <f>VLOOKUP(E45,'Bonos BV LPF 03-2020'!B:J,9,0)</f>
        <v>15000500</v>
      </c>
      <c r="H45" s="59">
        <f>VLOOKUP(E45,'Bonos BV LPF 03-2020'!B:K,10,0)</f>
        <v>0.04</v>
      </c>
    </row>
    <row r="46" spans="2:8">
      <c r="B46" s="116" t="s">
        <v>278</v>
      </c>
      <c r="C46" s="116" t="s">
        <v>68</v>
      </c>
      <c r="D46" s="117" t="str">
        <f t="shared" si="0"/>
        <v>D3W52G61F D DBF6</v>
      </c>
      <c r="E46" s="118" t="s">
        <v>136</v>
      </c>
      <c r="G46" s="49">
        <f>VLOOKUP(E46,'Bonos BV LPF 03-2020'!B:J,9,0)</f>
        <v>15000500</v>
      </c>
      <c r="H46" s="59">
        <f>VLOOKUP(E46,'Bonos BV LPF 03-2020'!B:K,10,0)</f>
        <v>0.04</v>
      </c>
    </row>
    <row r="47" spans="2:8">
      <c r="B47" s="116" t="s">
        <v>278</v>
      </c>
      <c r="C47" s="116" t="s">
        <v>72</v>
      </c>
      <c r="D47" s="117" t="str">
        <f t="shared" si="0"/>
        <v>D3W52G61F D DBHT</v>
      </c>
      <c r="E47" s="119" t="s">
        <v>136</v>
      </c>
      <c r="G47" s="49">
        <f>VLOOKUP(E47,'Bonos BV LPF 03-2020'!B:J,9,0)</f>
        <v>15000500</v>
      </c>
      <c r="H47" s="59">
        <f>VLOOKUP(E47,'Bonos BV LPF 03-2020'!B:K,10,0)</f>
        <v>0.04</v>
      </c>
    </row>
    <row r="48" spans="2:8">
      <c r="B48" s="116" t="s">
        <v>278</v>
      </c>
      <c r="C48" s="116" t="s">
        <v>57</v>
      </c>
      <c r="D48" s="117" t="str">
        <f t="shared" ref="D48:D73" si="1">B48&amp;" "&amp;LEFT(C48)&amp;" "&amp;RIGHT(C48,4)</f>
        <v>D3W52G61F D DARC</v>
      </c>
      <c r="E48" s="119" t="s">
        <v>137</v>
      </c>
      <c r="G48" s="49">
        <f>VLOOKUP(E48,'Bonos BV LPF 03-2020'!B:J,9,0)</f>
        <v>16710500</v>
      </c>
      <c r="H48" s="59">
        <f>VLOOKUP(E48,'Bonos BV LPF 03-2020'!B:K,10,0)</f>
        <v>0.04</v>
      </c>
    </row>
    <row r="49" spans="2:8">
      <c r="B49" s="116" t="s">
        <v>278</v>
      </c>
      <c r="C49" s="116" t="s">
        <v>74</v>
      </c>
      <c r="D49" s="117" t="str">
        <f t="shared" si="1"/>
        <v>D3W52G61F D DBHX</v>
      </c>
      <c r="E49" s="119" t="s">
        <v>137</v>
      </c>
      <c r="G49" s="49">
        <f>VLOOKUP(E49,'Bonos BV LPF 03-2020'!B:J,9,0)</f>
        <v>16710500</v>
      </c>
      <c r="H49" s="59">
        <f>VLOOKUP(E49,'Bonos BV LPF 03-2020'!B:K,10,0)</f>
        <v>0.04</v>
      </c>
    </row>
    <row r="50" spans="2:8">
      <c r="B50" s="78" t="s">
        <v>279</v>
      </c>
      <c r="C50" s="78" t="s">
        <v>280</v>
      </c>
      <c r="D50" s="61" t="str">
        <f t="shared" si="1"/>
        <v>D3W52G61G G GDCB</v>
      </c>
      <c r="E50" s="52" t="s">
        <v>138</v>
      </c>
      <c r="G50" s="49">
        <f>VLOOKUP(E50,'Bonos BV LPF 03-2020'!B:J,9,0)</f>
        <v>21840500</v>
      </c>
      <c r="H50" s="59">
        <f>VLOOKUP(E50,'Bonos BV LPF 03-2020'!B:K,10,0)</f>
        <v>0.04</v>
      </c>
    </row>
    <row r="51" spans="2:8">
      <c r="B51" s="78" t="s">
        <v>279</v>
      </c>
      <c r="C51" s="78" t="s">
        <v>281</v>
      </c>
      <c r="D51" s="61" t="str">
        <f t="shared" si="1"/>
        <v>D3W52G61G G GDN1</v>
      </c>
      <c r="E51" s="52" t="s">
        <v>138</v>
      </c>
      <c r="G51" s="49">
        <f>VLOOKUP(E51,'Bonos BV LPF 03-2020'!B:J,9,0)</f>
        <v>21840500</v>
      </c>
      <c r="H51" s="59">
        <f>VLOOKUP(E51,'Bonos BV LPF 03-2020'!B:K,10,0)</f>
        <v>0.04</v>
      </c>
    </row>
    <row r="52" spans="2:8">
      <c r="B52" s="78" t="s">
        <v>282</v>
      </c>
      <c r="C52" s="78" t="s">
        <v>283</v>
      </c>
      <c r="D52" s="61" t="str">
        <f t="shared" si="1"/>
        <v>D3W5D2G1U D DBLD</v>
      </c>
      <c r="E52" s="52" t="s">
        <v>140</v>
      </c>
      <c r="G52" s="49">
        <f>VLOOKUP(E52,'Bonos BV LPF 03-2020'!B:J,9,0)</f>
        <v>18990500</v>
      </c>
      <c r="H52" s="59">
        <f>VLOOKUP(E52,'Bonos BV LPF 03-2020'!B:K,10,0)</f>
        <v>0.04</v>
      </c>
    </row>
    <row r="53" spans="2:8">
      <c r="B53" s="78" t="s">
        <v>284</v>
      </c>
      <c r="C53" s="78" t="s">
        <v>281</v>
      </c>
      <c r="D53" s="61" t="str">
        <f t="shared" si="1"/>
        <v>D3W5D2G1X G GDN1</v>
      </c>
      <c r="E53" s="52" t="s">
        <v>141</v>
      </c>
      <c r="G53" s="49">
        <f>VLOOKUP(E53,'Bonos BV LPF 03-2020'!B:J,9,0)</f>
        <v>23265500</v>
      </c>
      <c r="H53" s="59">
        <f>VLOOKUP(E53,'Bonos BV LPF 03-2020'!B:K,10,0)</f>
        <v>0.04</v>
      </c>
    </row>
    <row r="54" spans="2:8">
      <c r="B54" s="78" t="s">
        <v>285</v>
      </c>
      <c r="C54" s="78" t="s">
        <v>286</v>
      </c>
      <c r="D54" s="61" t="str">
        <f t="shared" si="1"/>
        <v>E6S42GA1FEV1 G G909</v>
      </c>
      <c r="E54" s="52" t="s">
        <v>156</v>
      </c>
      <c r="G54" s="49">
        <f>VLOOKUP(E54,'Bonos BV LPF 03-2020'!B:J,9,0)</f>
        <v>20890500</v>
      </c>
      <c r="H54" s="59">
        <f>VLOOKUP(E54,'Bonos BV LPF 03-2020'!B:K,10,0)</f>
        <v>0.04</v>
      </c>
    </row>
    <row r="55" spans="2:8">
      <c r="B55" s="78" t="s">
        <v>285</v>
      </c>
      <c r="C55" s="78" t="s">
        <v>287</v>
      </c>
      <c r="D55" s="61" t="str">
        <f t="shared" si="1"/>
        <v>E6S42GA1FEV1 G G924</v>
      </c>
      <c r="E55" s="52" t="s">
        <v>156</v>
      </c>
      <c r="G55" s="49">
        <f>VLOOKUP(E55,'Bonos BV LPF 03-2020'!B:J,9,0)</f>
        <v>20890500</v>
      </c>
      <c r="H55" s="59">
        <f>VLOOKUP(E55,'Bonos BV LPF 03-2020'!B:K,10,0)</f>
        <v>0.04</v>
      </c>
    </row>
    <row r="56" spans="2:8">
      <c r="B56" s="78" t="s">
        <v>285</v>
      </c>
      <c r="C56" s="78" t="s">
        <v>288</v>
      </c>
      <c r="D56" s="61" t="str">
        <f t="shared" si="1"/>
        <v>E6S42GA1FEV1 G G927</v>
      </c>
      <c r="E56" s="52" t="s">
        <v>156</v>
      </c>
      <c r="G56" s="49">
        <f>VLOOKUP(E56,'Bonos BV LPF 03-2020'!B:J,9,0)</f>
        <v>20890500</v>
      </c>
      <c r="H56" s="59">
        <f>VLOOKUP(E56,'Bonos BV LPF 03-2020'!B:K,10,0)</f>
        <v>0.04</v>
      </c>
    </row>
    <row r="57" spans="2:8">
      <c r="B57" s="78" t="s">
        <v>285</v>
      </c>
      <c r="C57" s="78" t="s">
        <v>289</v>
      </c>
      <c r="D57" s="61" t="str">
        <f t="shared" si="1"/>
        <v>E6S42GA1FEV1 D D141</v>
      </c>
      <c r="E57" s="52" t="s">
        <v>155</v>
      </c>
      <c r="G57" s="49">
        <f>VLOOKUP(E57,'Bonos BV LPF 03-2020'!B:J,9,0)</f>
        <v>20415500</v>
      </c>
      <c r="H57" s="59">
        <f>VLOOKUP(E57,'Bonos BV LPF 03-2020'!B:K,10,0)</f>
        <v>0.04</v>
      </c>
    </row>
    <row r="58" spans="2:8">
      <c r="B58" s="78" t="s">
        <v>290</v>
      </c>
      <c r="C58" s="78" t="s">
        <v>294</v>
      </c>
      <c r="D58" s="61" t="str">
        <f t="shared" si="1"/>
        <v>F2S4D2617 G GCX7</v>
      </c>
      <c r="E58" s="52" t="s">
        <v>110</v>
      </c>
      <c r="G58" s="49">
        <f>VLOOKUP(E58,'Bonos BV LPF 03-2020'!B:J,9,0)</f>
        <v>13195500</v>
      </c>
      <c r="H58" s="59">
        <f>VLOOKUP(E58,'Bonos BV LPF 03-2020'!B:K,10,0)</f>
        <v>0.04</v>
      </c>
    </row>
    <row r="59" spans="2:8">
      <c r="B59" s="78" t="s">
        <v>290</v>
      </c>
      <c r="C59" s="78" t="s">
        <v>293</v>
      </c>
      <c r="D59" s="61" t="str">
        <f t="shared" si="1"/>
        <v>F2S4D2617 G GCQ5</v>
      </c>
      <c r="E59" s="52" t="s">
        <v>110</v>
      </c>
      <c r="G59" s="49">
        <f>VLOOKUP(E59,'Bonos BV LPF 03-2020'!B:J,9,0)</f>
        <v>13195500</v>
      </c>
      <c r="H59" s="59">
        <f>VLOOKUP(E59,'Bonos BV LPF 03-2020'!B:K,10,0)</f>
        <v>0.04</v>
      </c>
    </row>
    <row r="60" spans="2:8">
      <c r="B60" s="78" t="s">
        <v>290</v>
      </c>
      <c r="C60" s="78" t="s">
        <v>291</v>
      </c>
      <c r="D60" s="61" t="str">
        <f t="shared" si="1"/>
        <v>F2S4D2617 G GCX8</v>
      </c>
      <c r="E60" s="52" t="s">
        <v>109</v>
      </c>
      <c r="G60" s="49">
        <f>VLOOKUP(E60,'Bonos BV LPF 03-2020'!B:J,9,0)</f>
        <v>12198000</v>
      </c>
      <c r="H60" s="59">
        <f>VLOOKUP(E60,'Bonos BV LPF 03-2020'!B:K,10,0)</f>
        <v>0.04</v>
      </c>
    </row>
    <row r="61" spans="2:8">
      <c r="B61" s="78" t="s">
        <v>290</v>
      </c>
      <c r="C61" s="78" t="s">
        <v>292</v>
      </c>
      <c r="D61" s="61" t="str">
        <f t="shared" si="1"/>
        <v>F2S4D2617 G GCRZ</v>
      </c>
      <c r="E61" s="52" t="s">
        <v>109</v>
      </c>
      <c r="G61" s="49">
        <f>VLOOKUP(E61,'Bonos BV LPF 03-2020'!B:J,9,0)</f>
        <v>12198000</v>
      </c>
      <c r="H61" s="59">
        <f>VLOOKUP(E61,'Bonos BV LPF 03-2020'!B:K,10,0)</f>
        <v>0.04</v>
      </c>
    </row>
    <row r="62" spans="2:8">
      <c r="B62" s="78" t="s">
        <v>295</v>
      </c>
      <c r="C62" s="78" t="s">
        <v>296</v>
      </c>
      <c r="D62" s="61" t="str">
        <f t="shared" si="1"/>
        <v>F2S4D261F G GCX3</v>
      </c>
      <c r="E62" s="52" t="s">
        <v>111</v>
      </c>
      <c r="G62" s="49">
        <f>VLOOKUP(E62,'Bonos BV LPF 03-2020'!B:J,9,0)</f>
        <v>14050500</v>
      </c>
      <c r="H62" s="59">
        <f>VLOOKUP(E62,'Bonos BV LPF 03-2020'!B:K,10,0)</f>
        <v>0.04</v>
      </c>
    </row>
    <row r="63" spans="2:8">
      <c r="B63" s="78" t="s">
        <v>297</v>
      </c>
      <c r="C63" s="78" t="s">
        <v>298</v>
      </c>
      <c r="D63" s="61" t="str">
        <f t="shared" si="1"/>
        <v>G2S6K6A1TEV1 G GAQH</v>
      </c>
      <c r="E63" s="52" t="s">
        <v>157</v>
      </c>
      <c r="G63" s="49">
        <f>VLOOKUP(E63,'Bonos BV LPF 03-2020'!B:J,9,0)</f>
        <v>19465500</v>
      </c>
      <c r="H63" s="59">
        <f>VLOOKUP(E63,'Bonos BV LPF 03-2020'!B:K,10,0)</f>
        <v>0.04</v>
      </c>
    </row>
    <row r="64" spans="2:8">
      <c r="B64" s="78" t="s">
        <v>299</v>
      </c>
      <c r="C64" s="78" t="s">
        <v>300</v>
      </c>
      <c r="D64" s="61" t="str">
        <f t="shared" si="1"/>
        <v>G3S62GA1F G GAE1</v>
      </c>
      <c r="E64" s="52" t="s">
        <v>119</v>
      </c>
      <c r="G64" s="49">
        <f>VLOOKUP(E64,'Bonos BV LPF 03-2020'!B:J,9,0)</f>
        <v>15950500</v>
      </c>
      <c r="H64" s="59">
        <f>VLOOKUP(E64,'Bonos BV LPF 03-2020'!B:K,10,0)</f>
        <v>0.04</v>
      </c>
    </row>
    <row r="65" spans="2:8">
      <c r="B65" s="78" t="s">
        <v>299</v>
      </c>
      <c r="C65" s="78" t="s">
        <v>301</v>
      </c>
      <c r="D65" s="61" t="str">
        <f t="shared" si="1"/>
        <v>G3S62GA1F G GAG7</v>
      </c>
      <c r="E65" s="52" t="s">
        <v>119</v>
      </c>
      <c r="G65" s="49">
        <f>VLOOKUP(E65,'Bonos BV LPF 03-2020'!B:J,9,0)</f>
        <v>15950500</v>
      </c>
      <c r="H65" s="59">
        <f>VLOOKUP(E65,'Bonos BV LPF 03-2020'!B:K,10,0)</f>
        <v>0.04</v>
      </c>
    </row>
    <row r="66" spans="2:8">
      <c r="B66" s="78" t="s">
        <v>302</v>
      </c>
      <c r="C66" s="78" t="s">
        <v>303</v>
      </c>
      <c r="D66" s="61" t="str">
        <f t="shared" si="1"/>
        <v>G3S6D261F G GADC</v>
      </c>
      <c r="E66" s="52" t="s">
        <v>118</v>
      </c>
      <c r="G66" s="49">
        <f>VLOOKUP(E66,'Bonos BV LPF 03-2020'!B:J,9,0)</f>
        <v>14050500</v>
      </c>
      <c r="H66" s="59">
        <f>VLOOKUP(E66,'Bonos BV LPF 03-2020'!B:K,10,0)</f>
        <v>0.04</v>
      </c>
    </row>
    <row r="67" spans="2:8">
      <c r="B67" s="78" t="s">
        <v>302</v>
      </c>
      <c r="C67" s="78" t="s">
        <v>304</v>
      </c>
      <c r="D67" s="61" t="str">
        <f t="shared" si="1"/>
        <v>G3S6D261F G GAGA</v>
      </c>
      <c r="E67" s="52" t="s">
        <v>118</v>
      </c>
      <c r="G67" s="49">
        <f>VLOOKUP(E67,'Bonos BV LPF 03-2020'!B:J,9,0)</f>
        <v>14050500</v>
      </c>
      <c r="H67" s="59">
        <f>VLOOKUP(E67,'Bonos BV LPF 03-2020'!B:K,10,0)</f>
        <v>0.04</v>
      </c>
    </row>
    <row r="68" spans="2:8">
      <c r="B68" s="78" t="s">
        <v>91</v>
      </c>
      <c r="C68" s="78" t="s">
        <v>92</v>
      </c>
      <c r="D68" s="61" t="str">
        <f t="shared" si="1"/>
        <v>G7S6ZEZ7Z G GAIN</v>
      </c>
      <c r="E68" s="52" t="s">
        <v>87</v>
      </c>
      <c r="G68" s="49">
        <f>VLOOKUP(E68,'Bonos BV LPF 03-2020'!B:J,9,0)</f>
        <v>27065500</v>
      </c>
      <c r="H68" s="59">
        <f>VLOOKUP(E68,'Bonos BV LPF 03-2020'!B:K,10,0)</f>
        <v>0.04</v>
      </c>
    </row>
    <row r="69" spans="2:8">
      <c r="B69" s="78" t="s">
        <v>91</v>
      </c>
      <c r="C69" s="78" t="s">
        <v>93</v>
      </c>
      <c r="D69" s="61" t="str">
        <f t="shared" si="1"/>
        <v>G7S6ZEZ7Z G G760</v>
      </c>
      <c r="E69" s="52" t="s">
        <v>87</v>
      </c>
      <c r="G69" s="49">
        <f>VLOOKUP(E69,'Bonos BV LPF 03-2020'!B:J,9,0)</f>
        <v>27065500</v>
      </c>
      <c r="H69" s="59">
        <f>VLOOKUP(E69,'Bonos BV LPF 03-2020'!B:K,10,0)</f>
        <v>0.04</v>
      </c>
    </row>
    <row r="70" spans="2:8">
      <c r="B70" s="78" t="s">
        <v>305</v>
      </c>
      <c r="C70" s="78" t="s">
        <v>306</v>
      </c>
      <c r="D70" s="61" t="str">
        <f t="shared" si="1"/>
        <v>G8S4J7A1J G G221</v>
      </c>
      <c r="E70" s="52" t="s">
        <v>153</v>
      </c>
      <c r="G70" s="49">
        <f>VLOOKUP(E70,'Bonos BV LPF 03-2020'!B:J,9,0)</f>
        <v>27540500</v>
      </c>
      <c r="H70" s="59">
        <f>VLOOKUP(E70,'Bonos BV LPF 03-2020'!B:K,10,0)</f>
        <v>0.04</v>
      </c>
    </row>
    <row r="71" spans="2:8">
      <c r="B71" s="78" t="s">
        <v>348</v>
      </c>
      <c r="C71" s="78" t="s">
        <v>349</v>
      </c>
      <c r="D71" s="61" t="str">
        <f t="shared" si="1"/>
        <v>GDB96B857 G GLT5</v>
      </c>
      <c r="E71" s="52" t="s">
        <v>158</v>
      </c>
      <c r="G71" s="49">
        <f>VLOOKUP(E71,'Bonos BV LPF 03-2020'!B:J,9,0)</f>
        <v>21242095</v>
      </c>
      <c r="H71" s="59">
        <f>VLOOKUP(E71,'Bonos BV LPF 03-2020'!B:K,10,0)</f>
        <v>0.04</v>
      </c>
    </row>
    <row r="72" spans="2:8">
      <c r="B72" s="78" t="s">
        <v>307</v>
      </c>
      <c r="C72" s="78" t="s">
        <v>308</v>
      </c>
      <c r="D72" s="61" t="str">
        <f t="shared" si="1"/>
        <v>GDB96B85D G GLSR</v>
      </c>
      <c r="E72" s="52" t="s">
        <v>159</v>
      </c>
      <c r="G72" s="49">
        <f>VLOOKUP(E72,'Bonos BV LPF 03-2020'!B:J,9,0)</f>
        <v>23503095</v>
      </c>
      <c r="H72" s="59">
        <f>VLOOKUP(E72,'Bonos BV LPF 03-2020'!B:K,10,0)</f>
        <v>0.04</v>
      </c>
    </row>
    <row r="73" spans="2:8">
      <c r="B73" s="78" t="s">
        <v>309</v>
      </c>
      <c r="C73" s="78" t="s">
        <v>310</v>
      </c>
      <c r="D73" s="61" t="str">
        <f t="shared" si="1"/>
        <v>J3C42G617 D D342</v>
      </c>
      <c r="E73" s="52" t="s">
        <v>113</v>
      </c>
      <c r="G73" s="49">
        <f>VLOOKUP(E73,'Bonos BV LPF 03-2020'!B:J,9,0)</f>
        <v>14240500</v>
      </c>
      <c r="H73" s="59">
        <f>VLOOKUP(E73,'Bonos BV LPF 03-2020'!B:K,10,0)</f>
        <v>0.04</v>
      </c>
    </row>
    <row r="74" spans="2:8">
      <c r="B74" s="78" t="s">
        <v>309</v>
      </c>
      <c r="C74" s="78" t="s">
        <v>311</v>
      </c>
      <c r="D74" s="61" t="str">
        <f t="shared" ref="D74:D108" si="2">B74&amp;" "&amp;LEFT(C74)&amp;" "&amp;RIGHT(C74,4)</f>
        <v>J3C42G617 D D325</v>
      </c>
      <c r="E74" s="52" t="s">
        <v>113</v>
      </c>
      <c r="G74" s="49">
        <f>VLOOKUP(E74,'Bonos BV LPF 03-2020'!B:J,9,0)</f>
        <v>14240500</v>
      </c>
      <c r="H74" s="59">
        <f>VLOOKUP(E74,'Bonos BV LPF 03-2020'!B:K,10,0)</f>
        <v>0.04</v>
      </c>
    </row>
    <row r="75" spans="2:8">
      <c r="B75" s="78" t="s">
        <v>312</v>
      </c>
      <c r="C75" s="78" t="s">
        <v>313</v>
      </c>
      <c r="D75" s="61" t="str">
        <f t="shared" si="2"/>
        <v>J3C42G61F D D343</v>
      </c>
      <c r="E75" s="52" t="s">
        <v>114</v>
      </c>
      <c r="G75" s="49">
        <f>VLOOKUP(E75,'Bonos BV LPF 03-2020'!B:J,9,0)</f>
        <v>15190500</v>
      </c>
      <c r="H75" s="59">
        <f>VLOOKUP(E75,'Bonos BV LPF 03-2020'!B:K,10,0)</f>
        <v>0.04</v>
      </c>
    </row>
    <row r="76" spans="2:8">
      <c r="B76" s="78" t="s">
        <v>312</v>
      </c>
      <c r="C76" s="78" t="s">
        <v>314</v>
      </c>
      <c r="D76" s="61" t="str">
        <f t="shared" si="2"/>
        <v>J3C42G61F D D326</v>
      </c>
      <c r="E76" s="52" t="s">
        <v>114</v>
      </c>
      <c r="G76" s="49">
        <f>VLOOKUP(E76,'Bonos BV LPF 03-2020'!B:J,9,0)</f>
        <v>15190500</v>
      </c>
      <c r="H76" s="59">
        <f>VLOOKUP(E76,'Bonos BV LPF 03-2020'!B:K,10,0)</f>
        <v>0.04</v>
      </c>
    </row>
    <row r="77" spans="2:8">
      <c r="B77" s="78" t="s">
        <v>315</v>
      </c>
      <c r="C77" s="78" t="s">
        <v>316</v>
      </c>
      <c r="D77" s="61" t="str">
        <f t="shared" si="2"/>
        <v>J3C4D2G1U G G499</v>
      </c>
      <c r="E77" s="52" t="s">
        <v>116</v>
      </c>
      <c r="G77" s="49">
        <f>VLOOKUP(E77,'Bonos BV LPF 03-2020'!B:J,9,0)</f>
        <v>18515500</v>
      </c>
      <c r="H77" s="59">
        <f>VLOOKUP(E77,'Bonos BV LPF 03-2020'!B:K,10,0)</f>
        <v>0.04</v>
      </c>
    </row>
    <row r="78" spans="2:8">
      <c r="B78" s="78" t="s">
        <v>315</v>
      </c>
      <c r="C78" s="78" t="s">
        <v>317</v>
      </c>
      <c r="D78" s="61" t="str">
        <f t="shared" si="2"/>
        <v>J3C4D2G1U G G498</v>
      </c>
      <c r="E78" s="52" t="s">
        <v>115</v>
      </c>
      <c r="G78" s="49">
        <f>VLOOKUP(E78,'Bonos BV LPF 03-2020'!B:J,9,0)</f>
        <v>18515500</v>
      </c>
      <c r="H78" s="59">
        <f>VLOOKUP(E78,'Bonos BV LPF 03-2020'!B:K,10,0)</f>
        <v>0.04</v>
      </c>
    </row>
    <row r="79" spans="2:8">
      <c r="B79" s="78" t="s">
        <v>318</v>
      </c>
      <c r="C79" s="78" t="s">
        <v>319</v>
      </c>
      <c r="D79" s="61" t="str">
        <f t="shared" si="2"/>
        <v>S0S6L5G17 G G946</v>
      </c>
      <c r="E79" s="52" t="s">
        <v>121</v>
      </c>
      <c r="G79" s="49">
        <f>VLOOKUP(E79,'Bonos BV LPF 03-2020'!B:J,9,0)</f>
        <v>23265500</v>
      </c>
      <c r="H79" s="59">
        <f>VLOOKUP(E79,'Bonos BV LPF 03-2020'!B:K,10,0)</f>
        <v>0.04</v>
      </c>
    </row>
    <row r="80" spans="2:8">
      <c r="B80" s="78" t="s">
        <v>318</v>
      </c>
      <c r="C80" s="78" t="s">
        <v>320</v>
      </c>
      <c r="D80" s="61" t="str">
        <f t="shared" si="2"/>
        <v>S0S6L5G17 G GBB6</v>
      </c>
      <c r="E80" s="52" t="s">
        <v>121</v>
      </c>
      <c r="G80" s="49">
        <f>VLOOKUP(E80,'Bonos BV LPF 03-2020'!B:J,9,0)</f>
        <v>23265500</v>
      </c>
      <c r="H80" s="59">
        <f>VLOOKUP(E80,'Bonos BV LPF 03-2020'!B:K,10,0)</f>
        <v>0.04</v>
      </c>
    </row>
    <row r="81" spans="2:8">
      <c r="B81" s="78" t="s">
        <v>321</v>
      </c>
      <c r="C81" s="78" t="s">
        <v>322</v>
      </c>
      <c r="D81" s="61" t="str">
        <f t="shared" si="2"/>
        <v>S1W72FC57 D D525</v>
      </c>
      <c r="E81" s="52" t="s">
        <v>147</v>
      </c>
      <c r="G81" s="49">
        <f>VLOOKUP(E81,'Bonos BV LPF 03-2020'!B:J,9,0)</f>
        <v>21555500</v>
      </c>
      <c r="H81" s="59">
        <f>VLOOKUP(E81,'Bonos BV LPF 03-2020'!B:K,10,0)</f>
        <v>0.04</v>
      </c>
    </row>
    <row r="82" spans="2:8">
      <c r="B82" s="63" t="s">
        <v>321</v>
      </c>
      <c r="C82" s="63" t="s">
        <v>323</v>
      </c>
      <c r="D82" s="61" t="str">
        <f t="shared" si="2"/>
        <v>S1W72FC57 D DAC0</v>
      </c>
      <c r="E82" s="64" t="s">
        <v>147</v>
      </c>
      <c r="G82" s="49">
        <f>VLOOKUP(E82,'Bonos BV LPF 03-2020'!B:J,9,0)</f>
        <v>21555500</v>
      </c>
      <c r="H82" s="59">
        <f>VLOOKUP(E82,'Bonos BV LPF 03-2020'!B:K,10,0)</f>
        <v>0.04</v>
      </c>
    </row>
    <row r="83" spans="2:8">
      <c r="B83" s="78" t="s">
        <v>324</v>
      </c>
      <c r="C83" s="78" t="s">
        <v>325</v>
      </c>
      <c r="D83" s="61" t="str">
        <f t="shared" si="2"/>
        <v>S1W72FC5J D D526</v>
      </c>
      <c r="E83" s="52" t="s">
        <v>148</v>
      </c>
      <c r="G83" s="49">
        <f>VLOOKUP(E83,'Bonos BV LPF 03-2020'!B:J,9,0)</f>
        <v>22600500</v>
      </c>
      <c r="H83" s="59">
        <f>VLOOKUP(E83,'Bonos BV LPF 03-2020'!B:K,10,0)</f>
        <v>0.04</v>
      </c>
    </row>
    <row r="84" spans="2:8">
      <c r="B84" s="63" t="s">
        <v>324</v>
      </c>
      <c r="C84" s="63" t="s">
        <v>326</v>
      </c>
      <c r="D84" s="61" t="str">
        <f t="shared" si="2"/>
        <v>S1W72FC5J D DAC1</v>
      </c>
      <c r="E84" s="64" t="s">
        <v>148</v>
      </c>
      <c r="G84" s="49">
        <f>VLOOKUP(E84,'Bonos BV LPF 03-2020'!B:J,9,0)</f>
        <v>22600500</v>
      </c>
      <c r="H84" s="59">
        <f>VLOOKUP(E84,'Bonos BV LPF 03-2020'!B:K,10,0)</f>
        <v>0.04</v>
      </c>
    </row>
    <row r="85" spans="2:8">
      <c r="B85" s="78" t="s">
        <v>324</v>
      </c>
      <c r="C85" s="78" t="s">
        <v>327</v>
      </c>
      <c r="D85" s="61" t="str">
        <f t="shared" si="2"/>
        <v>S1W72FC5J G GAIO</v>
      </c>
      <c r="E85" s="52" t="s">
        <v>149</v>
      </c>
      <c r="G85" s="49">
        <f>VLOOKUP(E85,'Bonos BV LPF 03-2020'!B:J,9,0)</f>
        <v>23455500</v>
      </c>
      <c r="H85" s="59">
        <f>VLOOKUP(E85,'Bonos BV LPF 03-2020'!B:K,10,0)</f>
        <v>0.04</v>
      </c>
    </row>
    <row r="86" spans="2:8">
      <c r="B86" s="78" t="s">
        <v>324</v>
      </c>
      <c r="C86" s="78" t="s">
        <v>328</v>
      </c>
      <c r="D86" s="61" t="str">
        <f t="shared" si="2"/>
        <v>S1W72FC5J G GFF1</v>
      </c>
      <c r="E86" s="52" t="s">
        <v>149</v>
      </c>
      <c r="G86" s="49">
        <f>VLOOKUP(E86,'Bonos BV LPF 03-2020'!B:J,9,0)</f>
        <v>23455500</v>
      </c>
      <c r="H86" s="59">
        <f>VLOOKUP(E86,'Bonos BV LPF 03-2020'!B:K,10,0)</f>
        <v>0.04</v>
      </c>
    </row>
    <row r="87" spans="2:8">
      <c r="B87" s="78" t="s">
        <v>324</v>
      </c>
      <c r="C87" s="78" t="s">
        <v>329</v>
      </c>
      <c r="D87" s="61" t="str">
        <f t="shared" si="2"/>
        <v>S1W72FC5J G GFF2</v>
      </c>
      <c r="E87" s="52" t="s">
        <v>149</v>
      </c>
      <c r="G87" s="49">
        <f>VLOOKUP(E87,'Bonos BV LPF 03-2020'!B:J,9,0)</f>
        <v>23455500</v>
      </c>
      <c r="H87" s="59">
        <f>VLOOKUP(E87,'Bonos BV LPF 03-2020'!B:K,10,0)</f>
        <v>0.04</v>
      </c>
    </row>
    <row r="88" spans="2:8">
      <c r="B88" s="78" t="s">
        <v>330</v>
      </c>
      <c r="C88" s="78" t="s">
        <v>331</v>
      </c>
      <c r="D88" s="61" t="str">
        <f t="shared" si="2"/>
        <v>S1W72FC5K G GFF3</v>
      </c>
      <c r="E88" s="52" t="s">
        <v>151</v>
      </c>
      <c r="G88" s="49">
        <f>VLOOKUP(E88,'Bonos BV LPF 03-2020'!B:J,9,0)</f>
        <v>29250500</v>
      </c>
      <c r="H88" s="59">
        <f>VLOOKUP(E88,'Bonos BV LPF 03-2020'!B:K,10,0)</f>
        <v>0.04</v>
      </c>
    </row>
    <row r="89" spans="2:8">
      <c r="B89" s="78" t="s">
        <v>330</v>
      </c>
      <c r="C89" s="78" t="s">
        <v>332</v>
      </c>
      <c r="D89" s="61" t="str">
        <f t="shared" si="2"/>
        <v>S1W72FC5K G GAHG</v>
      </c>
      <c r="E89" s="52" t="s">
        <v>151</v>
      </c>
      <c r="G89" s="49">
        <f>VLOOKUP(E89,'Bonos BV LPF 03-2020'!B:J,9,0)</f>
        <v>29250500</v>
      </c>
      <c r="H89" s="59">
        <f>VLOOKUP(E89,'Bonos BV LPF 03-2020'!B:K,10,0)</f>
        <v>0.04</v>
      </c>
    </row>
    <row r="90" spans="2:8">
      <c r="B90" s="78" t="s">
        <v>330</v>
      </c>
      <c r="C90" s="78" t="s">
        <v>329</v>
      </c>
      <c r="D90" s="61" t="str">
        <f t="shared" si="2"/>
        <v>S1W72FC5K G GFF2</v>
      </c>
      <c r="E90" s="52" t="s">
        <v>150</v>
      </c>
      <c r="G90" s="49">
        <f>VLOOKUP(E90,'Bonos BV LPF 03-2020'!B:J,9,0)</f>
        <v>24595500</v>
      </c>
      <c r="H90" s="59">
        <f>VLOOKUP(E90,'Bonos BV LPF 03-2020'!B:K,10,0)</f>
        <v>0.04</v>
      </c>
    </row>
    <row r="91" spans="2:8">
      <c r="B91" s="78" t="s">
        <v>330</v>
      </c>
      <c r="C91" s="78" t="s">
        <v>328</v>
      </c>
      <c r="D91" s="61" t="str">
        <f t="shared" si="2"/>
        <v>S1W72FC5K G GFF1</v>
      </c>
      <c r="E91" s="52" t="s">
        <v>150</v>
      </c>
      <c r="G91" s="49">
        <f>VLOOKUP(E91,'Bonos BV LPF 03-2020'!B:J,9,0)</f>
        <v>24595500</v>
      </c>
      <c r="H91" s="59">
        <f>VLOOKUP(E91,'Bonos BV LPF 03-2020'!B:K,10,0)</f>
        <v>0.04</v>
      </c>
    </row>
    <row r="92" spans="2:8">
      <c r="B92" s="78" t="s">
        <v>330</v>
      </c>
      <c r="C92" s="78" t="s">
        <v>327</v>
      </c>
      <c r="D92" s="61" t="str">
        <f t="shared" si="2"/>
        <v>S1W72FC5K G GAIO</v>
      </c>
      <c r="E92" s="52" t="s">
        <v>150</v>
      </c>
      <c r="G92" s="49">
        <f>VLOOKUP(E92,'Bonos BV LPF 03-2020'!B:J,9,0)</f>
        <v>24595500</v>
      </c>
      <c r="H92" s="59">
        <f>VLOOKUP(E92,'Bonos BV LPF 03-2020'!B:K,10,0)</f>
        <v>0.04</v>
      </c>
    </row>
    <row r="93" spans="2:8">
      <c r="B93" s="78" t="s">
        <v>333</v>
      </c>
      <c r="C93" s="78" t="s">
        <v>325</v>
      </c>
      <c r="D93" s="61" t="str">
        <f t="shared" si="2"/>
        <v>S1W7L661F D D526</v>
      </c>
      <c r="E93" s="52" t="s">
        <v>143</v>
      </c>
      <c r="G93" s="49">
        <f>VLOOKUP(E93,'Bonos BV LPF 03-2020'!B:J,9,0)</f>
        <v>19940500</v>
      </c>
      <c r="H93" s="59">
        <f>VLOOKUP(E93,'Bonos BV LPF 03-2020'!B:K,10,0)</f>
        <v>0.04</v>
      </c>
    </row>
    <row r="94" spans="2:8">
      <c r="B94" s="63" t="s">
        <v>333</v>
      </c>
      <c r="C94" s="63" t="s">
        <v>326</v>
      </c>
      <c r="D94" s="61" t="str">
        <f t="shared" si="2"/>
        <v>S1W7L661F D DAC1</v>
      </c>
      <c r="E94" s="112" t="s">
        <v>143</v>
      </c>
      <c r="G94" s="49">
        <f>VLOOKUP(E94,'Bonos BV LPF 03-2020'!B:J,9,0)</f>
        <v>19940500</v>
      </c>
      <c r="H94" s="59">
        <f>VLOOKUP(E94,'Bonos BV LPF 03-2020'!B:K,10,0)</f>
        <v>0.04</v>
      </c>
    </row>
    <row r="95" spans="2:8">
      <c r="B95" s="78" t="s">
        <v>333</v>
      </c>
      <c r="C95" s="78" t="s">
        <v>327</v>
      </c>
      <c r="D95" s="61" t="str">
        <f t="shared" si="2"/>
        <v>S1W7L661F G GAIO</v>
      </c>
      <c r="E95" s="52" t="s">
        <v>144</v>
      </c>
      <c r="G95" s="49">
        <f>VLOOKUP(E95,'Bonos BV LPF 03-2020'!B:J,9,0)</f>
        <v>21175500</v>
      </c>
      <c r="H95" s="59">
        <f>VLOOKUP(E95,'Bonos BV LPF 03-2020'!B:K,10,0)</f>
        <v>0.04</v>
      </c>
    </row>
    <row r="96" spans="2:8">
      <c r="B96" s="78" t="s">
        <v>333</v>
      </c>
      <c r="C96" s="78" t="s">
        <v>334</v>
      </c>
      <c r="D96" s="61" t="str">
        <f t="shared" si="2"/>
        <v>S1W7L661F G GANC</v>
      </c>
      <c r="E96" s="52" t="s">
        <v>144</v>
      </c>
      <c r="G96" s="49">
        <f>VLOOKUP(E96,'Bonos BV LPF 03-2020'!B:J,9,0)</f>
        <v>21175500</v>
      </c>
      <c r="H96" s="59">
        <f>VLOOKUP(E96,'Bonos BV LPF 03-2020'!B:K,10,0)</f>
        <v>0.04</v>
      </c>
    </row>
    <row r="97" spans="2:8">
      <c r="B97" s="78" t="s">
        <v>333</v>
      </c>
      <c r="C97" s="78" t="s">
        <v>329</v>
      </c>
      <c r="D97" s="61" t="str">
        <f t="shared" si="2"/>
        <v>S1W7L661F G GFF2</v>
      </c>
      <c r="E97" s="52" t="s">
        <v>144</v>
      </c>
      <c r="G97" s="49">
        <f>VLOOKUP(E97,'Bonos BV LPF 03-2020'!B:J,9,0)</f>
        <v>21175500</v>
      </c>
      <c r="H97" s="59">
        <f>VLOOKUP(E97,'Bonos BV LPF 03-2020'!B:K,10,0)</f>
        <v>0.04</v>
      </c>
    </row>
    <row r="98" spans="2:8">
      <c r="B98" s="78" t="s">
        <v>333</v>
      </c>
      <c r="C98" s="78" t="s">
        <v>328</v>
      </c>
      <c r="D98" s="61" t="str">
        <f t="shared" si="2"/>
        <v>S1W7L661F G GFF1</v>
      </c>
      <c r="E98" s="52" t="s">
        <v>144</v>
      </c>
      <c r="G98" s="49">
        <f>VLOOKUP(E98,'Bonos BV LPF 03-2020'!B:J,9,0)</f>
        <v>21175500</v>
      </c>
      <c r="H98" s="59">
        <f>VLOOKUP(E98,'Bonos BV LPF 03-2020'!B:K,10,0)</f>
        <v>0.04</v>
      </c>
    </row>
    <row r="99" spans="2:8">
      <c r="B99" s="78" t="s">
        <v>335</v>
      </c>
      <c r="C99" s="78" t="s">
        <v>332</v>
      </c>
      <c r="D99" s="61" t="str">
        <f t="shared" si="2"/>
        <v>S1W7L661G G GAHG</v>
      </c>
      <c r="E99" s="52" t="s">
        <v>146</v>
      </c>
      <c r="G99" s="49">
        <f>VLOOKUP(E99,'Bonos BV LPF 03-2020'!B:J,9,0)</f>
        <v>26020500</v>
      </c>
      <c r="H99" s="59">
        <f>VLOOKUP(E99,'Bonos BV LPF 03-2020'!B:K,10,0)</f>
        <v>0.04</v>
      </c>
    </row>
    <row r="100" spans="2:8">
      <c r="B100" s="78" t="s">
        <v>335</v>
      </c>
      <c r="C100" s="78" t="s">
        <v>329</v>
      </c>
      <c r="D100" s="61" t="str">
        <f t="shared" si="2"/>
        <v>S1W7L661G G GFF2</v>
      </c>
      <c r="E100" s="52" t="s">
        <v>145</v>
      </c>
      <c r="G100" s="49">
        <f>VLOOKUP(E100,'Bonos BV LPF 03-2020'!B:J,9,0)</f>
        <v>21650500</v>
      </c>
      <c r="H100" s="59">
        <f>VLOOKUP(E100,'Bonos BV LPF 03-2020'!B:K,10,0)</f>
        <v>0.04</v>
      </c>
    </row>
    <row r="101" spans="2:8">
      <c r="B101" s="78" t="s">
        <v>335</v>
      </c>
      <c r="C101" s="78" t="s">
        <v>327</v>
      </c>
      <c r="D101" s="61" t="str">
        <f t="shared" si="2"/>
        <v>S1W7L661G G GAIO</v>
      </c>
      <c r="E101" s="52" t="s">
        <v>145</v>
      </c>
      <c r="G101" s="49">
        <f>VLOOKUP(E101,'Bonos BV LPF 03-2020'!B:J,9,0)</f>
        <v>21650500</v>
      </c>
      <c r="H101" s="59">
        <f>VLOOKUP(E101,'Bonos BV LPF 03-2020'!B:K,10,0)</f>
        <v>0.04</v>
      </c>
    </row>
    <row r="102" spans="2:8">
      <c r="B102" s="78" t="s">
        <v>336</v>
      </c>
      <c r="C102" s="78" t="s">
        <v>337</v>
      </c>
      <c r="D102" s="61" t="str">
        <f t="shared" si="2"/>
        <v>SBS4K4617 D DAPG</v>
      </c>
      <c r="E102" s="52" t="s">
        <v>107</v>
      </c>
      <c r="G102" s="49">
        <f>VLOOKUP(E102,'Bonos BV LPF 03-2020'!B:J,9,0)</f>
        <v>9782400</v>
      </c>
      <c r="H102" s="59">
        <f>VLOOKUP(E102,'Bonos BV LPF 03-2020'!B:K,10,0)</f>
        <v>0.04</v>
      </c>
    </row>
    <row r="103" spans="2:8">
      <c r="B103" s="78" t="s">
        <v>338</v>
      </c>
      <c r="C103" s="78" t="s">
        <v>339</v>
      </c>
      <c r="D103" s="61" t="str">
        <f t="shared" si="2"/>
        <v>SBS6K4617 D D803</v>
      </c>
      <c r="E103" s="52" t="s">
        <v>105</v>
      </c>
      <c r="G103" s="49">
        <f>VLOOKUP(E103,'Bonos BV LPF 03-2020'!B:J,9,0)</f>
        <v>9590400</v>
      </c>
      <c r="H103" s="59">
        <f>VLOOKUP(E103,'Bonos BV LPF 03-2020'!B:K,10,0)</f>
        <v>0.04</v>
      </c>
    </row>
    <row r="104" spans="2:8">
      <c r="B104" s="78" t="s">
        <v>340</v>
      </c>
      <c r="C104" s="78" t="s">
        <v>342</v>
      </c>
      <c r="D104" s="61" t="str">
        <f t="shared" si="2"/>
        <v>SNW5D2617 G G373</v>
      </c>
      <c r="E104" s="52" t="s">
        <v>128</v>
      </c>
      <c r="G104" s="49">
        <f>VLOOKUP(E104,'Bonos BV LPF 03-2020'!B:J,9,0)</f>
        <v>12340500</v>
      </c>
      <c r="H104" s="59">
        <f>VLOOKUP(E104,'Bonos BV LPF 03-2020'!B:K,10,0)</f>
        <v>0.04</v>
      </c>
    </row>
    <row r="105" spans="2:8">
      <c r="B105" s="78" t="s">
        <v>340</v>
      </c>
      <c r="C105" s="78" t="s">
        <v>341</v>
      </c>
      <c r="D105" s="61" t="str">
        <f t="shared" si="2"/>
        <v>SNW5D2617 G G452</v>
      </c>
      <c r="E105" s="52" t="s">
        <v>128</v>
      </c>
      <c r="G105" s="49">
        <f>VLOOKUP(E105,'Bonos BV LPF 03-2020'!B:J,9,0)</f>
        <v>12340500</v>
      </c>
      <c r="H105" s="59">
        <f>VLOOKUP(E105,'Bonos BV LPF 03-2020'!B:K,10,0)</f>
        <v>0.04</v>
      </c>
    </row>
    <row r="106" spans="2:8">
      <c r="B106" s="78" t="s">
        <v>343</v>
      </c>
      <c r="C106" s="78" t="s">
        <v>345</v>
      </c>
      <c r="D106" s="61" t="str">
        <f t="shared" si="2"/>
        <v>SNW5D261F G G454</v>
      </c>
      <c r="E106" s="52" t="s">
        <v>130</v>
      </c>
      <c r="G106" s="49">
        <f>VLOOKUP(E106,'Bonos BV LPF 03-2020'!B:J,9,0)</f>
        <v>13860500</v>
      </c>
      <c r="H106" s="59">
        <f>VLOOKUP(E106,'Bonos BV LPF 03-2020'!B:K,10,0)</f>
        <v>0.04</v>
      </c>
    </row>
    <row r="107" spans="2:8">
      <c r="B107" s="78" t="s">
        <v>343</v>
      </c>
      <c r="C107" s="78" t="s">
        <v>344</v>
      </c>
      <c r="D107" s="61" t="str">
        <f t="shared" si="2"/>
        <v>SNW5D261F G G379</v>
      </c>
      <c r="E107" s="52" t="s">
        <v>130</v>
      </c>
      <c r="G107" s="49">
        <f>VLOOKUP(E107,'Bonos BV LPF 03-2020'!B:J,9,0)</f>
        <v>13860500</v>
      </c>
      <c r="H107" s="59">
        <f>VLOOKUP(E107,'Bonos BV LPF 03-2020'!B:K,10,0)</f>
        <v>0.04</v>
      </c>
    </row>
    <row r="108" spans="2:8">
      <c r="B108" s="78" t="s">
        <v>343</v>
      </c>
      <c r="C108" s="78" t="s">
        <v>346</v>
      </c>
      <c r="D108" s="61" t="str">
        <f t="shared" si="2"/>
        <v>SNW5D261F G G453</v>
      </c>
      <c r="E108" s="52" t="s">
        <v>129</v>
      </c>
      <c r="G108" s="49">
        <f>VLOOKUP(E108,'Bonos BV LPF 03-2020'!B:J,9,0)</f>
        <v>13195500</v>
      </c>
      <c r="H108" s="59">
        <f>VLOOKUP(E108,'Bonos BV LPF 03-2020'!B:K,10,0)</f>
        <v>0.04</v>
      </c>
    </row>
  </sheetData>
  <autoFilter ref="B8:H108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03-2020</vt:lpstr>
      <vt:lpstr>Bonos BV LPF 03-2020</vt:lpstr>
      <vt:lpstr>LP 03-2020 con Códigos</vt:lpstr>
      <vt:lpstr>'Bonos BV LPF 03-2020'!Área_de_impresión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Alucema Hidalgo, Maria Graciela</cp:lastModifiedBy>
  <dcterms:created xsi:type="dcterms:W3CDTF">2017-05-25T14:33:35Z</dcterms:created>
  <dcterms:modified xsi:type="dcterms:W3CDTF">2020-03-16T20:04:00Z</dcterms:modified>
</cp:coreProperties>
</file>