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gcvespuciofs\G\Planificacion Fortaleza\Listas de precio\2020\"/>
    </mc:Choice>
  </mc:AlternateContent>
  <xr:revisionPtr revIDLastSave="0" documentId="13_ncr:1_{79530346-82A3-41B1-B5B7-F1E97535EF1D}" xr6:coauthVersionLast="44" xr6:coauthVersionMax="44" xr10:uidLastSave="{00000000-0000-0000-0000-000000000000}"/>
  <bookViews>
    <workbookView xWindow="23880" yWindow="-120" windowWidth="29040" windowHeight="16440" xr2:uid="{4683E7F7-107F-4372-AD68-B8846124EB7B}"/>
  </bookViews>
  <sheets>
    <sheet name="LP FL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1" l="1"/>
  <c r="K30" i="1" s="1"/>
  <c r="H26" i="1"/>
  <c r="K26" i="1" s="1"/>
  <c r="H25" i="1"/>
  <c r="K25" i="1" s="1"/>
  <c r="H19" i="1" l="1"/>
  <c r="K19" i="1" s="1"/>
  <c r="M19" i="1" s="1"/>
  <c r="H18" i="1"/>
  <c r="K18" i="1" l="1"/>
  <c r="M18" i="1" s="1"/>
  <c r="H16" i="1" l="1"/>
  <c r="K16" i="1" s="1"/>
  <c r="H15" i="1"/>
  <c r="K15" i="1" s="1"/>
  <c r="H29" i="1" l="1"/>
  <c r="K29" i="1" s="1"/>
  <c r="H14" i="1" l="1"/>
  <c r="K14" i="1" s="1"/>
  <c r="H13" i="1"/>
  <c r="K13" i="1" s="1"/>
  <c r="H12" i="1" l="1"/>
  <c r="K12" i="1" s="1"/>
  <c r="H11" i="1"/>
  <c r="K11" i="1" s="1"/>
  <c r="H10" i="1"/>
  <c r="K10" i="1" s="1"/>
  <c r="H32" i="1" l="1"/>
  <c r="H31" i="1"/>
  <c r="H28" i="1"/>
  <c r="H24" i="1"/>
  <c r="H23" i="1"/>
  <c r="H22" i="1"/>
  <c r="H21" i="1"/>
  <c r="K31" i="1" l="1"/>
  <c r="M31" i="1" s="1"/>
  <c r="K22" i="1"/>
  <c r="M22" i="1" s="1"/>
  <c r="K32" i="1"/>
  <c r="M32" i="1" s="1"/>
  <c r="K21" i="1"/>
  <c r="M21" i="1" s="1"/>
  <c r="K23" i="1"/>
  <c r="M23" i="1" s="1"/>
  <c r="K24" i="1"/>
  <c r="M24" i="1" s="1"/>
  <c r="K28" i="1"/>
  <c r="M28" i="1" s="1"/>
</calcChain>
</file>

<file path=xl/sharedStrings.xml><?xml version="1.0" encoding="utf-8"?>
<sst xmlns="http://schemas.openxmlformats.org/spreadsheetml/2006/main" count="34" uniqueCount="34">
  <si>
    <t>Brilliance</t>
  </si>
  <si>
    <t>Bono Publicado</t>
  </si>
  <si>
    <t>Mahindra</t>
  </si>
  <si>
    <t>Baic</t>
  </si>
  <si>
    <t>Geely</t>
  </si>
  <si>
    <t>Modelo</t>
  </si>
  <si>
    <t xml:space="preserve"> Precio Lista</t>
  </si>
  <si>
    <t>Precio  Final Sugerido sin Crédito</t>
  </si>
  <si>
    <t>Precio Fleetsale Sugerido</t>
  </si>
  <si>
    <t>MRG Fleetsale</t>
  </si>
  <si>
    <t>Descuento por Fleetsale</t>
  </si>
  <si>
    <t>BAIC X35 1.5 MT Luxury</t>
  </si>
  <si>
    <t>V3 SUV 1.5T FL MT Elite</t>
  </si>
  <si>
    <t>Emgrand 7 GC MT</t>
  </si>
  <si>
    <t>X7 GL AT</t>
  </si>
  <si>
    <t>X7 GT AT AWD</t>
  </si>
  <si>
    <t>Pick Up Refresh SC 4X2 MT WORK</t>
  </si>
  <si>
    <t>NEW XUV500 FL 4X2 BASE</t>
  </si>
  <si>
    <t>NEW XUV500 FL 4X2 LIMITED</t>
  </si>
  <si>
    <t>NEW XUV500 FL AWD LIMITED</t>
  </si>
  <si>
    <t>LISTA  DE  PRECIOS FLEET</t>
  </si>
  <si>
    <t>V3 1.5 MT FL Comfortable</t>
  </si>
  <si>
    <t>V3 1.5 MT FL Elite</t>
  </si>
  <si>
    <t>Konect 1.6 5MT Classic</t>
  </si>
  <si>
    <t>Konect 1.6 5MT Luxury</t>
  </si>
  <si>
    <t>GS GC DCT</t>
  </si>
  <si>
    <t>Konect 1.5T Classic</t>
  </si>
  <si>
    <t>Konect 1.5T Luxury</t>
  </si>
  <si>
    <t>Lista N° 1 del 2020</t>
  </si>
  <si>
    <t>Vigencia: desde el 4 de Marzo de 2020</t>
  </si>
  <si>
    <t>GS GSP DCT</t>
  </si>
  <si>
    <t>BAIC X35 1.5 AT Luxury</t>
  </si>
  <si>
    <t>KUV100 MT BASE</t>
  </si>
  <si>
    <t>KUV100 MT 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</si>
</sst>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_ ;_ * \-#,##0_ ;_ * &quot;-&quot;_ ;_ @_ "/>
    <numFmt numFmtId="165" formatCode="_-&quot;$&quot;\ * #,##0_-;\-&quot;$&quot;\ * #,##0_-;_-&quot;$&quot;\ * &quot;-&quot;??_-;_-@_-"/>
    <numFmt numFmtId="166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</font>
    <font>
      <sz val="11"/>
      <name val="Calibri"/>
      <family val="2"/>
    </font>
    <font>
      <b/>
      <sz val="18"/>
      <name val="Century Gothic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1"/>
      <name val="돋움"/>
      <family val="3"/>
      <charset val="129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thin">
        <color rgb="FFBFBFBF"/>
      </bottom>
      <diagonal/>
    </border>
    <border>
      <left style="medium">
        <color indexed="64"/>
      </left>
      <right style="medium">
        <color indexed="64"/>
      </right>
      <top style="thin">
        <color rgb="FFBFBFB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FBFBF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thin">
        <color rgb="FFBFBFBF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13" fillId="0" borderId="0">
      <alignment vertical="center"/>
    </xf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9" fillId="5" borderId="2" xfId="4" applyFont="1" applyFill="1" applyBorder="1" applyAlignment="1">
      <alignment horizontal="left" vertical="center"/>
    </xf>
    <xf numFmtId="0" fontId="0" fillId="5" borderId="0" xfId="0" applyFont="1" applyFill="1"/>
    <xf numFmtId="9" fontId="2" fillId="5" borderId="1" xfId="1" applyFont="1" applyFill="1" applyBorder="1" applyAlignment="1">
      <alignment horizontal="center" vertical="center"/>
    </xf>
    <xf numFmtId="0" fontId="9" fillId="5" borderId="7" xfId="4" applyFont="1" applyFill="1" applyBorder="1" applyAlignment="1">
      <alignment horizontal="left" vertical="center"/>
    </xf>
    <xf numFmtId="0" fontId="9" fillId="5" borderId="3" xfId="4" applyFont="1" applyFill="1" applyBorder="1" applyAlignment="1">
      <alignment horizontal="left" vertical="center"/>
    </xf>
    <xf numFmtId="165" fontId="2" fillId="5" borderId="8" xfId="6" applyNumberFormat="1" applyFont="1" applyFill="1" applyBorder="1" applyAlignment="1">
      <alignment horizontal="center" vertical="center"/>
    </xf>
    <xf numFmtId="165" fontId="2" fillId="5" borderId="9" xfId="6" applyNumberFormat="1" applyFont="1" applyFill="1" applyBorder="1" applyAlignment="1">
      <alignment horizontal="center" vertical="center"/>
    </xf>
    <xf numFmtId="165" fontId="2" fillId="5" borderId="10" xfId="6" applyNumberFormat="1" applyFont="1" applyFill="1" applyBorder="1" applyAlignment="1">
      <alignment horizontal="center" vertical="center"/>
    </xf>
    <xf numFmtId="165" fontId="2" fillId="5" borderId="11" xfId="6" applyNumberFormat="1" applyFont="1" applyFill="1" applyBorder="1" applyAlignment="1">
      <alignment horizontal="center" vertical="center"/>
    </xf>
    <xf numFmtId="165" fontId="2" fillId="5" borderId="12" xfId="6" applyNumberFormat="1" applyFont="1" applyFill="1" applyBorder="1" applyAlignment="1">
      <alignment horizontal="center" vertical="center"/>
    </xf>
    <xf numFmtId="165" fontId="2" fillId="5" borderId="13" xfId="6" applyNumberFormat="1" applyFont="1" applyFill="1" applyBorder="1" applyAlignment="1">
      <alignment horizontal="center" vertical="center"/>
    </xf>
    <xf numFmtId="165" fontId="2" fillId="5" borderId="14" xfId="6" applyNumberFormat="1" applyFont="1" applyFill="1" applyBorder="1" applyAlignment="1">
      <alignment horizontal="center" vertical="center"/>
    </xf>
    <xf numFmtId="165" fontId="2" fillId="5" borderId="15" xfId="6" applyNumberFormat="1" applyFont="1" applyFill="1" applyBorder="1" applyAlignment="1">
      <alignment horizontal="center" vertical="center"/>
    </xf>
    <xf numFmtId="165" fontId="2" fillId="5" borderId="16" xfId="6" applyNumberFormat="1" applyFont="1" applyFill="1" applyBorder="1" applyAlignment="1">
      <alignment horizontal="center" vertical="center"/>
    </xf>
    <xf numFmtId="9" fontId="2" fillId="5" borderId="17" xfId="1" applyFont="1" applyFill="1" applyBorder="1" applyAlignment="1">
      <alignment horizontal="center" vertical="center"/>
    </xf>
    <xf numFmtId="9" fontId="2" fillId="5" borderId="9" xfId="1" applyFont="1" applyFill="1" applyBorder="1" applyAlignment="1">
      <alignment horizontal="center" vertical="center"/>
    </xf>
    <xf numFmtId="9" fontId="2" fillId="5" borderId="11" xfId="1" applyFont="1" applyFill="1" applyBorder="1" applyAlignment="1">
      <alignment horizontal="center" vertical="center"/>
    </xf>
    <xf numFmtId="9" fontId="2" fillId="5" borderId="18" xfId="1" applyFont="1" applyFill="1" applyBorder="1" applyAlignment="1">
      <alignment horizontal="center" vertical="center"/>
    </xf>
    <xf numFmtId="9" fontId="2" fillId="5" borderId="13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0" fillId="0" borderId="0" xfId="1" applyNumberFormat="1" applyFont="1" applyAlignment="1">
      <alignment horizontal="center"/>
    </xf>
    <xf numFmtId="166" fontId="14" fillId="0" borderId="0" xfId="1" applyNumberFormat="1" applyFont="1" applyAlignment="1" applyProtection="1">
      <alignment horizontal="center" vertical="center"/>
      <protection locked="0"/>
    </xf>
    <xf numFmtId="0" fontId="0" fillId="0" borderId="0" xfId="0" applyFont="1" applyFill="1" applyBorder="1"/>
    <xf numFmtId="164" fontId="14" fillId="0" borderId="0" xfId="8" applyFont="1" applyAlignment="1" applyProtection="1">
      <alignment horizontal="center" vertical="center"/>
      <protection locked="0"/>
    </xf>
    <xf numFmtId="165" fontId="2" fillId="5" borderId="25" xfId="6" applyNumberFormat="1" applyFont="1" applyFill="1" applyBorder="1" applyAlignment="1">
      <alignment horizontal="center" vertical="center"/>
    </xf>
    <xf numFmtId="165" fontId="2" fillId="5" borderId="26" xfId="6" applyNumberFormat="1" applyFont="1" applyFill="1" applyBorder="1" applyAlignment="1">
      <alignment horizontal="center" vertical="center"/>
    </xf>
    <xf numFmtId="165" fontId="2" fillId="5" borderId="27" xfId="6" applyNumberFormat="1" applyFont="1" applyFill="1" applyBorder="1" applyAlignment="1">
      <alignment horizontal="center" vertical="center"/>
    </xf>
    <xf numFmtId="9" fontId="2" fillId="5" borderId="28" xfId="1" applyFont="1" applyFill="1" applyBorder="1" applyAlignment="1">
      <alignment horizontal="center" vertical="center"/>
    </xf>
    <xf numFmtId="9" fontId="2" fillId="5" borderId="26" xfId="1" applyFont="1" applyFill="1" applyBorder="1" applyAlignment="1">
      <alignment horizontal="center" vertical="center"/>
    </xf>
    <xf numFmtId="3" fontId="0" fillId="0" borderId="0" xfId="0" applyNumberFormat="1" applyFont="1"/>
    <xf numFmtId="0" fontId="9" fillId="5" borderId="29" xfId="4" applyFont="1" applyFill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7" fillId="4" borderId="5" xfId="5" applyFont="1" applyFill="1" applyBorder="1" applyAlignment="1">
      <alignment horizontal="center" vertical="center" wrapText="1"/>
    </xf>
    <xf numFmtId="0" fontId="7" fillId="4" borderId="6" xfId="5" applyFont="1" applyFill="1" applyBorder="1" applyAlignment="1">
      <alignment horizontal="center" vertical="center" wrapText="1"/>
    </xf>
    <xf numFmtId="0" fontId="4" fillId="2" borderId="5" xfId="4" applyFont="1" applyFill="1" applyBorder="1" applyAlignment="1">
      <alignment horizontal="center" vertical="center"/>
    </xf>
    <xf numFmtId="0" fontId="4" fillId="2" borderId="6" xfId="4" applyFont="1" applyFill="1" applyBorder="1" applyAlignment="1">
      <alignment horizontal="center" vertical="center"/>
    </xf>
    <xf numFmtId="0" fontId="5" fillId="2" borderId="19" xfId="4" applyFont="1" applyFill="1" applyBorder="1" applyAlignment="1">
      <alignment horizontal="center" vertical="center" wrapText="1" shrinkToFit="1"/>
    </xf>
    <xf numFmtId="0" fontId="5" fillId="2" borderId="22" xfId="4" applyFont="1" applyFill="1" applyBorder="1" applyAlignment="1">
      <alignment horizontal="center" vertical="center" wrapText="1" shrinkToFit="1"/>
    </xf>
    <xf numFmtId="42" fontId="6" fillId="3" borderId="21" xfId="5" applyNumberFormat="1" applyFont="1" applyFill="1" applyBorder="1" applyAlignment="1">
      <alignment horizontal="center" vertical="center" wrapText="1"/>
    </xf>
    <xf numFmtId="42" fontId="6" fillId="3" borderId="24" xfId="5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4" borderId="21" xfId="5" applyFont="1" applyFill="1" applyBorder="1" applyAlignment="1">
      <alignment horizontal="center" vertical="center" wrapText="1"/>
    </xf>
    <xf numFmtId="0" fontId="7" fillId="4" borderId="24" xfId="5" applyFont="1" applyFill="1" applyBorder="1" applyAlignment="1">
      <alignment horizontal="center" vertical="center" wrapText="1"/>
    </xf>
    <xf numFmtId="0" fontId="7" fillId="4" borderId="20" xfId="5" applyFont="1" applyFill="1" applyBorder="1" applyAlignment="1">
      <alignment horizontal="center" vertical="center" wrapText="1"/>
    </xf>
    <xf numFmtId="0" fontId="7" fillId="4" borderId="23" xfId="5" applyFont="1" applyFill="1" applyBorder="1" applyAlignment="1">
      <alignment horizontal="center" vertical="center" wrapText="1"/>
    </xf>
    <xf numFmtId="0" fontId="7" fillId="4" borderId="19" xfId="5" applyFont="1" applyFill="1" applyBorder="1" applyAlignment="1">
      <alignment horizontal="center" vertical="center" wrapText="1"/>
    </xf>
    <xf numFmtId="0" fontId="7" fillId="4" borderId="22" xfId="5" applyFont="1" applyFill="1" applyBorder="1" applyAlignment="1">
      <alignment horizontal="center" vertical="center" wrapText="1"/>
    </xf>
  </cellXfs>
  <cellStyles count="9">
    <cellStyle name="Millares [0]" xfId="8" builtinId="6"/>
    <cellStyle name="Millares 3" xfId="3" xr:uid="{C05B5531-77B8-4FC5-970A-FDDB82D4D3F0}"/>
    <cellStyle name="Moneda 2" xfId="6" xr:uid="{F9FAC95F-DDA3-49EF-A390-EF01EF4C91DE}"/>
    <cellStyle name="Normal" xfId="0" builtinId="0"/>
    <cellStyle name="Normal 241" xfId="7" xr:uid="{2A44110C-33F5-4D60-8298-EE83A6697594}"/>
    <cellStyle name="Normal 4" xfId="2" xr:uid="{FF5BCE25-EA2F-4B8F-83A5-EB6F7014C673}"/>
    <cellStyle name="Normal 7" xfId="4" xr:uid="{9F58AE23-C8D3-4895-9786-4CDD42E3718E}"/>
    <cellStyle name="Normal_Libro2" xfId="5" xr:uid="{E6498A4D-F8B9-4B4A-998C-4089CF5495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28574</xdr:colOff>
      <xdr:row>1</xdr:row>
      <xdr:rowOff>0</xdr:rowOff>
    </xdr:from>
    <xdr:to>
      <xdr:col>11</xdr:col>
      <xdr:colOff>716459</xdr:colOff>
      <xdr:row>4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D9235F3-E041-436C-A0B0-1656D08EA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190500"/>
          <a:ext cx="3945435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5A3D-5E66-4B04-B7F4-8C00A2BFFA6F}">
  <dimension ref="A2:O32"/>
  <sheetViews>
    <sheetView showGridLines="0" tabSelected="1" zoomScaleNormal="100" workbookViewId="0">
      <selection activeCell="P24" sqref="P24"/>
    </sheetView>
  </sheetViews>
  <sheetFormatPr baseColWidth="10" defaultColWidth="11.42578125" defaultRowHeight="15"/>
  <cols>
    <col min="1" max="1" width="4.85546875" style="1" customWidth="1"/>
    <col min="2" max="2" width="9.28515625" style="1" bestFit="1" customWidth="1"/>
    <col min="3" max="3" width="40.42578125" style="1" bestFit="1" customWidth="1"/>
    <col min="4" max="4" width="2.7109375" style="1" customWidth="1"/>
    <col min="5" max="5" width="15.28515625" style="1" bestFit="1" customWidth="1"/>
    <col min="6" max="6" width="14.7109375" style="1" bestFit="1" customWidth="1"/>
    <col min="7" max="7" width="2.85546875" style="1" customWidth="1"/>
    <col min="8" max="8" width="20.42578125" style="1" bestFit="1" customWidth="1"/>
    <col min="9" max="9" width="2.85546875" style="1" customWidth="1"/>
    <col min="10" max="10" width="14.140625" style="1" customWidth="1"/>
    <col min="11" max="12" width="11.42578125" style="1"/>
    <col min="13" max="13" width="18.140625" style="24" hidden="1" customWidth="1"/>
    <col min="14" max="14" width="11.42578125" style="1"/>
    <col min="15" max="15" width="13.5703125" style="1" bestFit="1" customWidth="1"/>
    <col min="16" max="16384" width="11.42578125" style="1"/>
  </cols>
  <sheetData>
    <row r="2" spans="1:15" ht="22.5">
      <c r="C2" s="47" t="s">
        <v>20</v>
      </c>
      <c r="D2" s="47"/>
      <c r="E2" s="47"/>
      <c r="F2" s="47"/>
      <c r="G2" s="47"/>
      <c r="H2" s="22"/>
      <c r="I2" s="22"/>
      <c r="J2" s="22"/>
      <c r="K2"/>
      <c r="L2"/>
    </row>
    <row r="3" spans="1:15" ht="20.25">
      <c r="C3" s="48" t="s">
        <v>28</v>
      </c>
      <c r="D3" s="48"/>
      <c r="E3" s="48"/>
      <c r="F3" s="48"/>
      <c r="G3" s="48"/>
      <c r="H3" s="23"/>
      <c r="I3" s="23"/>
      <c r="J3" s="23"/>
      <c r="K3"/>
      <c r="L3"/>
    </row>
    <row r="4" spans="1:15">
      <c r="C4" s="46" t="s">
        <v>29</v>
      </c>
      <c r="D4" s="46"/>
      <c r="E4" s="46"/>
      <c r="F4" s="46"/>
      <c r="G4" s="46"/>
      <c r="H4" s="21"/>
      <c r="I4" s="21"/>
      <c r="J4" s="21"/>
      <c r="K4" s="21"/>
      <c r="L4" s="21"/>
    </row>
    <row r="6" spans="1:15" ht="15.75" thickBot="1"/>
    <row r="7" spans="1:15">
      <c r="C7" s="40" t="s">
        <v>5</v>
      </c>
      <c r="E7" s="42" t="s">
        <v>6</v>
      </c>
      <c r="F7" s="44" t="s">
        <v>1</v>
      </c>
      <c r="H7" s="38" t="s">
        <v>7</v>
      </c>
      <c r="J7" s="53" t="s">
        <v>8</v>
      </c>
      <c r="K7" s="51" t="s">
        <v>10</v>
      </c>
      <c r="L7" s="49" t="s">
        <v>9</v>
      </c>
    </row>
    <row r="8" spans="1:15" ht="15.75" thickBot="1">
      <c r="C8" s="41"/>
      <c r="E8" s="43"/>
      <c r="F8" s="45"/>
      <c r="H8" s="39"/>
      <c r="J8" s="54"/>
      <c r="K8" s="52"/>
      <c r="L8" s="50"/>
    </row>
    <row r="9" spans="1:15" ht="15.75" thickBot="1"/>
    <row r="10" spans="1:15">
      <c r="B10" s="35" t="s">
        <v>0</v>
      </c>
      <c r="C10" s="5" t="s">
        <v>21</v>
      </c>
      <c r="D10" s="3"/>
      <c r="E10" s="7">
        <v>8990000</v>
      </c>
      <c r="F10" s="8">
        <v>700000</v>
      </c>
      <c r="G10" s="3"/>
      <c r="H10" s="13">
        <f t="shared" ref="H10:H16" si="0">+E10-F10</f>
        <v>8290000</v>
      </c>
      <c r="I10" s="3"/>
      <c r="J10" s="7">
        <v>7960500</v>
      </c>
      <c r="K10" s="16">
        <f>1-+J10/H10</f>
        <v>3.9746682750301576E-2</v>
      </c>
      <c r="L10" s="17">
        <v>0.04</v>
      </c>
      <c r="M10" s="25"/>
      <c r="O10" s="33"/>
    </row>
    <row r="11" spans="1:15">
      <c r="B11" s="36"/>
      <c r="C11" s="2" t="s">
        <v>22</v>
      </c>
      <c r="D11" s="3"/>
      <c r="E11" s="9">
        <v>9490000</v>
      </c>
      <c r="F11" s="10">
        <v>400000</v>
      </c>
      <c r="G11" s="3"/>
      <c r="H11" s="14">
        <f t="shared" si="0"/>
        <v>9090000</v>
      </c>
      <c r="I11" s="3"/>
      <c r="J11" s="9">
        <v>8635500</v>
      </c>
      <c r="K11" s="4">
        <f>1-+J11/H11</f>
        <v>5.0000000000000044E-2</v>
      </c>
      <c r="L11" s="18">
        <v>0.04</v>
      </c>
      <c r="M11" s="25"/>
      <c r="O11" s="33"/>
    </row>
    <row r="12" spans="1:15">
      <c r="A12" s="26"/>
      <c r="B12" s="36"/>
      <c r="C12" s="2" t="s">
        <v>12</v>
      </c>
      <c r="D12" s="3"/>
      <c r="E12" s="9">
        <v>10490000</v>
      </c>
      <c r="F12" s="10">
        <v>900000</v>
      </c>
      <c r="G12" s="3"/>
      <c r="H12" s="14">
        <f t="shared" si="0"/>
        <v>9590000</v>
      </c>
      <c r="I12" s="3"/>
      <c r="J12" s="9">
        <v>9454000</v>
      </c>
      <c r="K12" s="4">
        <f t="shared" ref="K12" si="1">1-+J12/H12</f>
        <v>1.4181438998957296E-2</v>
      </c>
      <c r="L12" s="18">
        <v>0.04</v>
      </c>
      <c r="M12" s="25"/>
      <c r="O12" s="33"/>
    </row>
    <row r="13" spans="1:15">
      <c r="A13" s="26"/>
      <c r="B13" s="36"/>
      <c r="C13" s="34" t="s">
        <v>23</v>
      </c>
      <c r="D13" s="3"/>
      <c r="E13" s="28">
        <v>10390000</v>
      </c>
      <c r="F13" s="29">
        <v>400000</v>
      </c>
      <c r="G13" s="3"/>
      <c r="H13" s="30">
        <f t="shared" si="0"/>
        <v>9990000</v>
      </c>
      <c r="I13" s="3"/>
      <c r="J13" s="28">
        <v>9563000</v>
      </c>
      <c r="K13" s="31">
        <f t="shared" ref="K13:K24" si="2">1-+J13/H13</f>
        <v>4.2742742742742701E-2</v>
      </c>
      <c r="L13" s="32">
        <v>0.04</v>
      </c>
      <c r="M13" s="25"/>
      <c r="O13" s="33"/>
    </row>
    <row r="14" spans="1:15">
      <c r="A14" s="26"/>
      <c r="B14" s="36"/>
      <c r="C14" s="34" t="s">
        <v>24</v>
      </c>
      <c r="D14" s="3"/>
      <c r="E14" s="28">
        <v>11590000</v>
      </c>
      <c r="F14" s="29">
        <v>100000</v>
      </c>
      <c r="G14" s="3"/>
      <c r="H14" s="30">
        <f t="shared" si="0"/>
        <v>11490000</v>
      </c>
      <c r="I14" s="3"/>
      <c r="J14" s="28">
        <v>10915500</v>
      </c>
      <c r="K14" s="31">
        <f t="shared" si="2"/>
        <v>5.0000000000000044E-2</v>
      </c>
      <c r="L14" s="32">
        <v>0.04</v>
      </c>
      <c r="M14" s="25"/>
      <c r="O14" s="33"/>
    </row>
    <row r="15" spans="1:15">
      <c r="A15" s="26"/>
      <c r="B15" s="36"/>
      <c r="C15" s="34" t="s">
        <v>26</v>
      </c>
      <c r="D15" s="3"/>
      <c r="E15" s="28">
        <v>11790000</v>
      </c>
      <c r="F15" s="29">
        <v>100000</v>
      </c>
      <c r="G15" s="3"/>
      <c r="H15" s="30">
        <f t="shared" si="0"/>
        <v>11690000</v>
      </c>
      <c r="I15" s="3"/>
      <c r="J15" s="28">
        <v>11105500</v>
      </c>
      <c r="K15" s="31">
        <f t="shared" ref="K15:K16" si="3">1-+J15/H15</f>
        <v>5.0000000000000044E-2</v>
      </c>
      <c r="L15" s="32">
        <v>0.04</v>
      </c>
      <c r="M15" s="25"/>
      <c r="O15" s="33"/>
    </row>
    <row r="16" spans="1:15" ht="15.75" thickBot="1">
      <c r="A16" s="26"/>
      <c r="B16" s="37"/>
      <c r="C16" s="6" t="s">
        <v>27</v>
      </c>
      <c r="D16" s="3"/>
      <c r="E16" s="11">
        <v>12590000</v>
      </c>
      <c r="F16" s="12">
        <v>100000</v>
      </c>
      <c r="G16" s="3"/>
      <c r="H16" s="15">
        <f t="shared" si="0"/>
        <v>12490000</v>
      </c>
      <c r="I16" s="3"/>
      <c r="J16" s="11">
        <v>11865500</v>
      </c>
      <c r="K16" s="19">
        <f t="shared" si="3"/>
        <v>5.0000000000000044E-2</v>
      </c>
      <c r="L16" s="20">
        <v>0.04</v>
      </c>
      <c r="M16" s="25"/>
      <c r="O16" s="33"/>
    </row>
    <row r="17" spans="2:15" ht="15.75" thickBot="1">
      <c r="C17" s="3"/>
      <c r="D17" s="3"/>
      <c r="E17" s="3"/>
      <c r="F17" s="3"/>
      <c r="G17" s="3"/>
      <c r="H17" s="3"/>
      <c r="I17" s="3"/>
      <c r="J17" s="3"/>
      <c r="K17" s="3"/>
      <c r="L17" s="3"/>
      <c r="O17" s="33"/>
    </row>
    <row r="18" spans="2:15">
      <c r="B18" s="35" t="s">
        <v>3</v>
      </c>
      <c r="C18" s="5" t="s">
        <v>11</v>
      </c>
      <c r="D18" s="3"/>
      <c r="E18" s="7">
        <v>9690000</v>
      </c>
      <c r="F18" s="8">
        <v>200000</v>
      </c>
      <c r="G18" s="3"/>
      <c r="H18" s="13">
        <f t="shared" ref="H18:H19" si="4">+E18-F18</f>
        <v>9490000</v>
      </c>
      <c r="I18" s="3"/>
      <c r="J18" s="7">
        <v>8731000</v>
      </c>
      <c r="K18" s="16">
        <f t="shared" ref="K18:K19" si="5">1-+J18/H18</f>
        <v>7.9978925184404637E-2</v>
      </c>
      <c r="L18" s="17">
        <v>0.04</v>
      </c>
      <c r="M18" s="27">
        <f>H18*(1-K18)</f>
        <v>8731000</v>
      </c>
      <c r="O18" s="33"/>
    </row>
    <row r="19" spans="2:15" ht="15.75" thickBot="1">
      <c r="B19" s="37"/>
      <c r="C19" s="6" t="s">
        <v>31</v>
      </c>
      <c r="D19" s="3"/>
      <c r="E19" s="11">
        <v>10590000</v>
      </c>
      <c r="F19" s="12">
        <v>400000</v>
      </c>
      <c r="G19" s="3"/>
      <c r="H19" s="15">
        <f t="shared" si="4"/>
        <v>10190000</v>
      </c>
      <c r="I19" s="3"/>
      <c r="J19" s="11">
        <v>9375000</v>
      </c>
      <c r="K19" s="19">
        <f t="shared" si="5"/>
        <v>7.9980372914622233E-2</v>
      </c>
      <c r="L19" s="20">
        <v>0.04</v>
      </c>
      <c r="M19" s="27">
        <f t="shared" ref="M19" si="6">H19*(1-K19)</f>
        <v>9375000</v>
      </c>
      <c r="O19" s="33"/>
    </row>
    <row r="20" spans="2:15" ht="15.75" thickBot="1">
      <c r="C20" s="3"/>
      <c r="D20" s="3"/>
      <c r="E20" s="3"/>
      <c r="F20" s="3"/>
      <c r="G20" s="3"/>
      <c r="H20" s="3"/>
      <c r="I20" s="3"/>
      <c r="J20" s="3"/>
      <c r="K20" s="3"/>
      <c r="L20" s="3"/>
      <c r="O20" s="33"/>
    </row>
    <row r="21" spans="2:15">
      <c r="B21" s="35" t="s">
        <v>2</v>
      </c>
      <c r="C21" s="5" t="s">
        <v>16</v>
      </c>
      <c r="D21" s="3"/>
      <c r="E21" s="7">
        <v>13197100</v>
      </c>
      <c r="F21" s="8">
        <v>952000</v>
      </c>
      <c r="G21" s="3"/>
      <c r="H21" s="13">
        <f t="shared" ref="H21:H32" si="7">+E21-F21</f>
        <v>12245100</v>
      </c>
      <c r="I21" s="3"/>
      <c r="J21" s="7">
        <v>11632845</v>
      </c>
      <c r="K21" s="16">
        <f t="shared" si="2"/>
        <v>5.0000000000000044E-2</v>
      </c>
      <c r="L21" s="17">
        <v>0.04</v>
      </c>
      <c r="M21" s="27">
        <f>H21*(1-K21)</f>
        <v>11632845</v>
      </c>
      <c r="O21" s="33"/>
    </row>
    <row r="22" spans="2:15">
      <c r="B22" s="36"/>
      <c r="C22" s="2" t="s">
        <v>17</v>
      </c>
      <c r="D22" s="3"/>
      <c r="E22" s="9">
        <v>15390000</v>
      </c>
      <c r="F22" s="10">
        <v>100000</v>
      </c>
      <c r="G22" s="3"/>
      <c r="H22" s="14">
        <f t="shared" si="7"/>
        <v>15290000</v>
      </c>
      <c r="I22" s="3"/>
      <c r="J22" s="9">
        <v>14525500</v>
      </c>
      <c r="K22" s="4">
        <f t="shared" si="2"/>
        <v>5.0000000000000044E-2</v>
      </c>
      <c r="L22" s="18">
        <v>0.04</v>
      </c>
      <c r="M22" s="27">
        <f t="shared" ref="M22:M32" si="8">H22*(1-K22)</f>
        <v>14525500</v>
      </c>
      <c r="O22" s="33"/>
    </row>
    <row r="23" spans="2:15">
      <c r="B23" s="36"/>
      <c r="C23" s="2" t="s">
        <v>18</v>
      </c>
      <c r="D23" s="3"/>
      <c r="E23" s="9">
        <v>17090000</v>
      </c>
      <c r="F23" s="10">
        <v>0</v>
      </c>
      <c r="G23" s="3"/>
      <c r="H23" s="14">
        <f t="shared" si="7"/>
        <v>17090000</v>
      </c>
      <c r="I23" s="3"/>
      <c r="J23" s="9">
        <v>16235500</v>
      </c>
      <c r="K23" s="4">
        <f t="shared" si="2"/>
        <v>5.0000000000000044E-2</v>
      </c>
      <c r="L23" s="18">
        <v>0.04</v>
      </c>
      <c r="M23" s="27">
        <f t="shared" si="8"/>
        <v>16235500</v>
      </c>
      <c r="O23" s="33"/>
    </row>
    <row r="24" spans="2:15">
      <c r="B24" s="36"/>
      <c r="C24" s="2" t="s">
        <v>19</v>
      </c>
      <c r="D24" s="3"/>
      <c r="E24" s="9">
        <v>17990000</v>
      </c>
      <c r="F24" s="10">
        <v>0</v>
      </c>
      <c r="G24" s="3"/>
      <c r="H24" s="14">
        <f t="shared" si="7"/>
        <v>17990000</v>
      </c>
      <c r="I24" s="3"/>
      <c r="J24" s="9">
        <v>17090500</v>
      </c>
      <c r="K24" s="4">
        <f t="shared" si="2"/>
        <v>5.0000000000000044E-2</v>
      </c>
      <c r="L24" s="18">
        <v>0.04</v>
      </c>
      <c r="M24" s="27">
        <f t="shared" si="8"/>
        <v>17090500</v>
      </c>
      <c r="O24" s="33"/>
    </row>
    <row r="25" spans="2:15">
      <c r="B25" s="36"/>
      <c r="C25" s="2" t="s">
        <v>32</v>
      </c>
      <c r="D25" s="3"/>
      <c r="E25" s="9">
        <v>6790000</v>
      </c>
      <c r="F25" s="10"/>
      <c r="G25" s="3"/>
      <c r="H25" s="14">
        <f t="shared" si="7"/>
        <v>6790000</v>
      </c>
      <c r="I25" s="3"/>
      <c r="J25" s="9">
        <v>6602500</v>
      </c>
      <c r="K25" s="4">
        <f t="shared" ref="K25:K26" si="9">1-+J25/H25</f>
        <v>2.761413843888072E-2</v>
      </c>
      <c r="L25" s="18">
        <v>0.04</v>
      </c>
      <c r="M25" s="27"/>
      <c r="O25" s="33"/>
    </row>
    <row r="26" spans="2:15" ht="15.75" thickBot="1">
      <c r="B26" s="37"/>
      <c r="C26" s="6" t="s">
        <v>33</v>
      </c>
      <c r="D26" s="3"/>
      <c r="E26" s="11">
        <v>7390000</v>
      </c>
      <c r="F26" s="12"/>
      <c r="G26" s="3"/>
      <c r="H26" s="15">
        <f t="shared" si="7"/>
        <v>7390000</v>
      </c>
      <c r="I26" s="3"/>
      <c r="J26" s="11">
        <v>7105000</v>
      </c>
      <c r="K26" s="19">
        <f t="shared" si="9"/>
        <v>3.8565629228687448E-2</v>
      </c>
      <c r="L26" s="20">
        <v>0.04</v>
      </c>
      <c r="M26" s="27"/>
      <c r="O26" s="33"/>
    </row>
    <row r="27" spans="2:15" ht="15.75" thickBot="1">
      <c r="C27" s="3"/>
      <c r="D27" s="3"/>
      <c r="E27" s="3"/>
      <c r="F27" s="3"/>
      <c r="G27" s="3"/>
      <c r="H27" s="3"/>
      <c r="I27" s="3"/>
      <c r="J27" s="3"/>
      <c r="K27" s="3"/>
      <c r="L27" s="3"/>
      <c r="M27" s="27"/>
      <c r="O27" s="33"/>
    </row>
    <row r="28" spans="2:15">
      <c r="B28" s="35" t="s">
        <v>4</v>
      </c>
      <c r="C28" s="5" t="s">
        <v>13</v>
      </c>
      <c r="D28" s="3"/>
      <c r="E28" s="7">
        <v>8990000</v>
      </c>
      <c r="F28" s="8">
        <v>600000</v>
      </c>
      <c r="G28" s="3"/>
      <c r="H28" s="13">
        <f t="shared" si="7"/>
        <v>8390000</v>
      </c>
      <c r="I28" s="3"/>
      <c r="J28" s="7">
        <v>8211500</v>
      </c>
      <c r="K28" s="16">
        <f>1-J28/H28</f>
        <v>2.1275327771156149E-2</v>
      </c>
      <c r="L28" s="17">
        <v>0.04</v>
      </c>
      <c r="M28" s="27">
        <f t="shared" si="8"/>
        <v>8211500</v>
      </c>
      <c r="O28" s="33"/>
    </row>
    <row r="29" spans="2:15">
      <c r="B29" s="36"/>
      <c r="C29" s="2" t="s">
        <v>25</v>
      </c>
      <c r="D29" s="3"/>
      <c r="E29" s="9">
        <v>12190000</v>
      </c>
      <c r="F29" s="10">
        <v>200000</v>
      </c>
      <c r="G29" s="3"/>
      <c r="H29" s="14">
        <f t="shared" si="7"/>
        <v>11990000</v>
      </c>
      <c r="I29" s="3"/>
      <c r="J29" s="9">
        <v>11750500</v>
      </c>
      <c r="K29" s="4">
        <f t="shared" ref="K29" si="10">1-J29/H29</f>
        <v>1.9974979149291028E-2</v>
      </c>
      <c r="L29" s="18">
        <v>0.04</v>
      </c>
      <c r="M29" s="27"/>
      <c r="O29" s="33"/>
    </row>
    <row r="30" spans="2:15">
      <c r="B30" s="36"/>
      <c r="C30" s="2" t="s">
        <v>30</v>
      </c>
      <c r="D30" s="3"/>
      <c r="E30" s="9">
        <v>12790000</v>
      </c>
      <c r="F30" s="10">
        <v>100000</v>
      </c>
      <c r="G30" s="3"/>
      <c r="H30" s="14">
        <f t="shared" si="7"/>
        <v>12690000</v>
      </c>
      <c r="I30" s="3"/>
      <c r="J30" s="9">
        <v>12127500</v>
      </c>
      <c r="K30" s="4">
        <f t="shared" ref="K30" si="11">1-J30/H30</f>
        <v>4.4326241134751809E-2</v>
      </c>
      <c r="L30" s="18">
        <v>0.04</v>
      </c>
      <c r="M30" s="27"/>
      <c r="O30" s="33"/>
    </row>
    <row r="31" spans="2:15">
      <c r="B31" s="36"/>
      <c r="C31" s="2" t="s">
        <v>14</v>
      </c>
      <c r="D31" s="3"/>
      <c r="E31" s="9">
        <v>14590000</v>
      </c>
      <c r="F31" s="10">
        <v>600000</v>
      </c>
      <c r="G31" s="3"/>
      <c r="H31" s="14">
        <f t="shared" si="7"/>
        <v>13990000</v>
      </c>
      <c r="I31" s="3"/>
      <c r="J31" s="9">
        <v>13805000</v>
      </c>
      <c r="K31" s="4">
        <f t="shared" ref="K31:K32" si="12">1-J31/H31</f>
        <v>1.3223731236597591E-2</v>
      </c>
      <c r="L31" s="18">
        <v>0.04</v>
      </c>
      <c r="M31" s="27">
        <f t="shared" si="8"/>
        <v>13805000</v>
      </c>
      <c r="O31" s="33"/>
    </row>
    <row r="32" spans="2:15" ht="15.75" thickBot="1">
      <c r="B32" s="37"/>
      <c r="C32" s="6" t="s">
        <v>15</v>
      </c>
      <c r="D32" s="3"/>
      <c r="E32" s="11">
        <v>15490000</v>
      </c>
      <c r="F32" s="12">
        <v>500000</v>
      </c>
      <c r="G32" s="3"/>
      <c r="H32" s="15">
        <f t="shared" si="7"/>
        <v>14990000</v>
      </c>
      <c r="I32" s="3"/>
      <c r="J32" s="11">
        <v>14755000</v>
      </c>
      <c r="K32" s="19">
        <f t="shared" si="12"/>
        <v>1.5677118078719188E-2</v>
      </c>
      <c r="L32" s="20">
        <v>0.04</v>
      </c>
      <c r="M32" s="27">
        <f t="shared" si="8"/>
        <v>14755000</v>
      </c>
      <c r="O32" s="33"/>
    </row>
  </sheetData>
  <sheetProtection algorithmName="SHA-512" hashValue="8FimIAS8t2heWvgbtHxjlkQWqLLkGMLaU3NSTfeqqvD1NiHI3KTiiTEeru9P8qU1rMSFLZh/V22H+Y/ZJSlcDA==" saltValue="2Q+JYtIyzcz3vJ2doqMR7w==" spinCount="100000" sheet="1" objects="1" scenarios="1"/>
  <mergeCells count="14">
    <mergeCell ref="C4:G4"/>
    <mergeCell ref="C2:G2"/>
    <mergeCell ref="C3:G3"/>
    <mergeCell ref="L7:L8"/>
    <mergeCell ref="K7:K8"/>
    <mergeCell ref="J7:J8"/>
    <mergeCell ref="B28:B32"/>
    <mergeCell ref="H7:H8"/>
    <mergeCell ref="C7:C8"/>
    <mergeCell ref="E7:E8"/>
    <mergeCell ref="F7:F8"/>
    <mergeCell ref="B10:B16"/>
    <mergeCell ref="B18:B19"/>
    <mergeCell ref="B21:B2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LP FLeet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Palma, Fernando</dc:creator>
  <cp:lastModifiedBy>Campos Franzani, Sebastian</cp:lastModifiedBy>
  <dcterms:created xsi:type="dcterms:W3CDTF">2019-04-11T14:58:33Z</dcterms:created>
  <dcterms:modified xsi:type="dcterms:W3CDTF">2020-03-03T20:52:16Z</dcterms:modified>
</cp:coreProperties>
</file>