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eumann\Documents\PNL\Fortaleza\LPs\Noviembre'21\"/>
    </mc:Choice>
  </mc:AlternateContent>
  <xr:revisionPtr revIDLastSave="0" documentId="13_ncr:1_{AFFB30A2-3790-4C8B-9D13-B8F437A1DC0B}" xr6:coauthVersionLast="45" xr6:coauthVersionMax="45" xr10:uidLastSave="{00000000-0000-0000-0000-000000000000}"/>
  <bookViews>
    <workbookView xWindow="-120" yWindow="-120" windowWidth="20730" windowHeight="11160" activeTab="1" xr2:uid="{4683E7F7-107F-4372-AD68-B8846124EB7B}"/>
  </bookViews>
  <sheets>
    <sheet name="LPF 03-2021" sheetId="2" r:id="rId1"/>
    <sheet name="Bonos BV LPF 03-2021" sheetId="3" r:id="rId2"/>
    <sheet name="LP 03-2021 con Códigos" sheetId="4" r:id="rId3"/>
    <sheet name="LP FLeet" sheetId="1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QQ">#REF!</definedName>
    <definedName name="_">#REF!</definedName>
    <definedName name="_?">#N/A</definedName>
    <definedName name="_??">#REF!</definedName>
    <definedName name="_???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>#REF!</definedName>
    <definedName name="_____PC1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2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>#REF!</definedName>
    <definedName name="___PC1">#REF!</definedName>
    <definedName name="___RM3">[1]Sheet1!$M$2</definedName>
    <definedName name="___VA1">#REF!</definedName>
    <definedName name="___veh1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2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>#REF!</definedName>
    <definedName name="__veh1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>#REF!</definedName>
    <definedName name="_4_0_0R">'[2]2.대외공문'!#REF!</definedName>
    <definedName name="_61q_profit">#REF!</definedName>
    <definedName name="_61Q_PROFIT.1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2">_a1B</definedName>
    <definedName name="_aB">_a1B</definedName>
    <definedName name="_ADR1">#REF!</definedName>
    <definedName name="_aO">#N/A</definedName>
    <definedName name="_aX" localSheetId="2">_a1X,_a2X,_a3X,_a4X</definedName>
    <definedName name="_aX">_a1X,_a2X,_a3X,_a4X</definedName>
    <definedName name="_aZ">#N/A</definedName>
    <definedName name="_b1">#REF!</definedName>
    <definedName name="_b1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2">_b1O</definedName>
    <definedName name="_bO">_b1O</definedName>
    <definedName name="_bZ" localSheetId="2">_b1Z</definedName>
    <definedName name="_bZ">_b1Z</definedName>
    <definedName name="_C1244ㅁ1430">#REF!</definedName>
    <definedName name="_cO" localSheetId="2">_c1O</definedName>
    <definedName name="_cO">_c1O</definedName>
    <definedName name="_cZ" localSheetId="2">_c1Z</definedName>
    <definedName name="_cZ">_c1Z</definedName>
    <definedName name="_D3">#REF!</definedName>
    <definedName name="_d31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03-2021 con Códigos'!$B$6:$H$23</definedName>
    <definedName name="_xlnm._FilterDatabase" hidden="1">#REF!</definedName>
    <definedName name="_G1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>#REF!</definedName>
    <definedName name="_RM1">[1]Sheet1!$M$2</definedName>
    <definedName name="_RM2">[1]Sheet1!$M$2</definedName>
    <definedName name="_RM3">[1]Sheet1!$M$2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>#REF!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>#REF!</definedName>
    <definedName name="¡§Io¡§I¡ERA¡ERiA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2">_a1Z,_a2Z</definedName>
    <definedName name="a">_a1Z,_a2Z</definedName>
    <definedName name="A_impresión_IM">#REF!</definedName>
    <definedName name="a0">#REF!</definedName>
    <definedName name="AA">#REF!</definedName>
    <definedName name="AAA">#REF!</definedName>
    <definedName name="AAAA" localSheetId="2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2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>#REF!</definedName>
    <definedName name="aaaaaaaaaaaaaaaaaaaa">#REF!</definedName>
    <definedName name="AABenchMarkValue">#REF!</definedName>
    <definedName name="aaif" localSheetId="2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>#REF!</definedName>
    <definedName name="ABBenchMarkValue">#REF!</definedName>
    <definedName name="abcd">#REF!</definedName>
    <definedName name="ABValues">#REF!</definedName>
    <definedName name="ac">#REF!</definedName>
    <definedName name="acc">#N/A</definedName>
    <definedName name="Accent" localSheetId="2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>#REF!</definedName>
    <definedName name="af">#REF!</definedName>
    <definedName name="aff" localSheetId="2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>#REF!</definedName>
    <definedName name="ahrv" localSheetId="2">_a1B</definedName>
    <definedName name="ahrv">_a1B</definedName>
    <definedName name="akfkks" localSheetId="2">_a1B</definedName>
    <definedName name="akfkks">_a1B</definedName>
    <definedName name="all">#REF!</definedName>
    <definedName name="allw">[3]Hoja3!$D$18</definedName>
    <definedName name="AoAUºn">#REF!</definedName>
    <definedName name="_xlnm.Print_Area" localSheetId="1">'Bonos BV LPF 03-2021'!$A$1:$I$8</definedName>
    <definedName name="_xlnm.Print_Area">#REF!</definedName>
    <definedName name="as">#REF!</definedName>
    <definedName name="atos" localSheetId="2">_a1B</definedName>
    <definedName name="atos">_a1B</definedName>
    <definedName name="atos구조1" localSheetId="2">_a1X,_a2X,_a3X,_a4X</definedName>
    <definedName name="atos구조1">_a1X,_a2X,_a3X,_a4X</definedName>
    <definedName name="aut">#REF!</definedName>
    <definedName name="awc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>#REF!,#REF!,#REF!,#REF!,#REF!,#REF!,#REF!,#REF!,#REF!</definedName>
    <definedName name="btw_03">#REF!,#REF!,#REF!,#REF!,#REF!</definedName>
    <definedName name="CAE해석" localSheetId="2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>#REF!</definedName>
    <definedName name="CC.QQ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2">_a1B</definedName>
    <definedName name="dakkdkls">_a1B</definedName>
    <definedName name="data">#REF!</definedName>
    <definedName name="DATA1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2">_a1B</definedName>
    <definedName name="datakkfkdk">_a1B</definedName>
    <definedName name="DATB">#REF!</definedName>
    <definedName name="DATP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2">_a1B</definedName>
    <definedName name="dfd">_a1B</definedName>
    <definedName name="dfg">#REF!</definedName>
    <definedName name="DH">#REF!</definedName>
    <definedName name="djdj" localSheetId="2">_a1B</definedName>
    <definedName name="djdj">_a1B</definedName>
    <definedName name="djgf">#REF!</definedName>
    <definedName name="djjdjjf" localSheetId="2">_a1B</definedName>
    <definedName name="djjdjjf">_a1B</definedName>
    <definedName name="DKDKfg18TBTB2RT">#REF!</definedName>
    <definedName name="DKDKFG8TBTB2RT">#N/A</definedName>
    <definedName name="dkdkkkdkd" localSheetId="2">_a1B</definedName>
    <definedName name="dkdkkkdkd">_a1B</definedName>
    <definedName name="dkf" localSheetId="2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2">_a1B</definedName>
    <definedName name="dkfkdjkd">_a1B</definedName>
    <definedName name="dkfkdk" localSheetId="2">_a1B</definedName>
    <definedName name="dkfkdk">_a1B</definedName>
    <definedName name="dkfkdkkkfkd" localSheetId="2">_a1B</definedName>
    <definedName name="dkfkdkkkfkd">_a1B</definedName>
    <definedName name="dkfkdkksldk아라ㅏ알" localSheetId="2">_a1B</definedName>
    <definedName name="dkfkdkksldk아라ㅏ알">_a1B</definedName>
    <definedName name="dkfkkd" localSheetId="2">_a1B</definedName>
    <definedName name="dkfkkd">_a1B</definedName>
    <definedName name="dkfkkls" localSheetId="2">_a1B</definedName>
    <definedName name="dkfkkls">_a1B</definedName>
    <definedName name="dkkdkdkdkd" localSheetId="2">_a1B</definedName>
    <definedName name="dkkdkdkdkd">_a1B</definedName>
    <definedName name="dkkdkfkkf">#REF!</definedName>
    <definedName name="DLATL" localSheetId="2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>#REF!</definedName>
    <definedName name="DOL">#REF!</definedName>
    <definedName name="DPSB">#REF!</definedName>
    <definedName name="DPSP">#REF!</definedName>
    <definedName name="DRIVEABILITY" localSheetId="2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>#REF!</definedName>
    <definedName name="DW">#REF!</definedName>
    <definedName name="E">#REF!</definedName>
    <definedName name="EAACP">#REF!</definedName>
    <definedName name="EADAF" localSheetId="2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>#REF!</definedName>
    <definedName name="EDABP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2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>#REF!</definedName>
    <definedName name="EGABP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>#REF!</definedName>
    <definedName name="fdkjkj" localSheetId="2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2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>#REF!</definedName>
    <definedName name="FF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2">_a1B</definedName>
    <definedName name="fjfjfj">_a1B</definedName>
    <definedName name="FOB가" localSheetId="2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>#REF!</definedName>
    <definedName name="G_A_Estimated_cost_per_unit">#REF!</definedName>
    <definedName name="gdgagfasdf">#REF!</definedName>
    <definedName name="getz" localSheetId="2">_a1B</definedName>
    <definedName name="getz">_a1B</definedName>
    <definedName name="gETZDADDD" localSheetId="2">_a1O,_a2O</definedName>
    <definedName name="gETZDADDD">_a1O,_a2O</definedName>
    <definedName name="Getz판매현황" localSheetId="2">_a1B</definedName>
    <definedName name="Getz판매현황">_a1B</definedName>
    <definedName name="GG">#REF!</definedName>
    <definedName name="gggsdga">#REF!</definedName>
    <definedName name="gggsgtawgtw">#REF!</definedName>
    <definedName name="ghkkl">#REF!</definedName>
    <definedName name="gjkkdkd" localSheetId="2">_a1B</definedName>
    <definedName name="gjkkdkd">_a1B</definedName>
    <definedName name="GKFCFO" localSheetId="2">_a1B</definedName>
    <definedName name="GKFCFO">_a1B</definedName>
    <definedName name="GRD">#REF!</definedName>
    <definedName name="H">#REF!</definedName>
    <definedName name="HGH">#REF!</definedName>
    <definedName name="hh">#REF!</definedName>
    <definedName name="hjhjk">#REF!</definedName>
    <definedName name="HMC실적입니다" localSheetId="2">_a1B</definedName>
    <definedName name="HMC실적입니다">_a1B</definedName>
    <definedName name="hp">[3]Hoja3!$D$5</definedName>
    <definedName name="I">#REF!</definedName>
    <definedName name="II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2">_a1B</definedName>
    <definedName name="jjdjd">_a1B</definedName>
    <definedName name="jkkdkfkkkdkd" localSheetId="2">_a1B</definedName>
    <definedName name="jkkdkfkkkdkd">_a1B</definedName>
    <definedName name="JKL">#REF!</definedName>
    <definedName name="jklhlkl">#REF!</definedName>
    <definedName name="K">#REF!</definedName>
    <definedName name="ka" localSheetId="2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2">_a1B</definedName>
    <definedName name="kdjkdfkd">_a1B</definedName>
    <definedName name="kdkdkkfkkkkfkd" localSheetId="2">_a1B</definedName>
    <definedName name="kdkdkkfkkkkfkd">_a1B</definedName>
    <definedName name="kdkkfjkdif" localSheetId="2">_a1B</definedName>
    <definedName name="kdkkfjkdif">_a1B</definedName>
    <definedName name="kfkkfk" localSheetId="2">_a1B</definedName>
    <definedName name="kfkkfk">_a1B</definedName>
    <definedName name="kga">#REF!</definedName>
    <definedName name="kgb">#REF!</definedName>
    <definedName name="kgc">#REF!</definedName>
    <definedName name="kgd">#REF!</definedName>
    <definedName name="KGGG" localSheetId="2">_a1B</definedName>
    <definedName name="KGGG">_a1B</definedName>
    <definedName name="KJH">#REF!</definedName>
    <definedName name="KK">#REF!</definedName>
    <definedName name="kkk" localSheetId="2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>#REF!</definedName>
    <definedName name="kk아랄아ㅓ아리낭ㄹ" localSheetId="2">_a1B</definedName>
    <definedName name="kk아랄아ㅓ아리낭ㄹ">_a1B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2">_a1B</definedName>
    <definedName name="Matirxlll">_a1B</definedName>
    <definedName name="mdfeb">#REF!</definedName>
    <definedName name="mdfeb0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2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>#REF!</definedName>
    <definedName name="msumapr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>#REF!</definedName>
    <definedName name="N행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2">_a1B</definedName>
    <definedName name="Order">_a1B</definedName>
    <definedName name="OS회의">#REF!</definedName>
    <definedName name="O행">#REF!</definedName>
    <definedName name="P">#REF!</definedName>
    <definedName name="P?">#REF!</definedName>
    <definedName name="Paises">[4]class!$E$2:$E$13</definedName>
    <definedName name="PC">#REF!</definedName>
    <definedName name="PO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2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2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2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>#REF!</definedName>
    <definedName name="qw">#REF!</definedName>
    <definedName name="Q행">#REF!</definedName>
    <definedName name="R?">#REF!</definedName>
    <definedName name="rerqwer">#REF!</definedName>
    <definedName name="RH">#REF!</definedName>
    <definedName name="rkd" localSheetId="2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>#REF!</definedName>
    <definedName name="RR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2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2">_a1B</definedName>
    <definedName name="SantaFe">_a1B</definedName>
    <definedName name="sayang" localSheetId="2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>#REF!</definedName>
    <definedName name="sdddd">#REF!</definedName>
    <definedName name="sdf">#REF!</definedName>
    <definedName name="sdsds" localSheetId="2">_a1B</definedName>
    <definedName name="sdsds">_a1B</definedName>
    <definedName name="SD계">#REF!</definedName>
    <definedName name="Seg02년" localSheetId="2">_a1B</definedName>
    <definedName name="Seg02년">_a1B</definedName>
    <definedName name="sf">#REF!</definedName>
    <definedName name="shi" localSheetId="2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2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2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2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2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2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>#REF!</definedName>
    <definedName name="sm00feb1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>#REF!</definedName>
    <definedName name="spfeb0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2">_a1B</definedName>
    <definedName name="Structure">_a1B</definedName>
    <definedName name="sumapr">#REF!</definedName>
    <definedName name="sumario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2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>#REF!</definedName>
    <definedName name="T?">#REF!</definedName>
    <definedName name="TC">'[5]1.1 Informacion Global'!$W$36</definedName>
    <definedName name="_xlnm.Print_Titles">#REF!,#REF!</definedName>
    <definedName name="tlfwjr3">#REF!</definedName>
    <definedName name="todo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>'[3]I-10 5DR'!$E$57</definedName>
    <definedName name="usumapr">#REF!</definedName>
    <definedName name="usumTapr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>#REF!</definedName>
    <definedName name="vvvv">#REF!</definedName>
    <definedName name="V행">#REF!</definedName>
    <definedName name="W">#REF!</definedName>
    <definedName name="W?">#REF!</definedName>
    <definedName name="WAGON_TOTAL">#REF!</definedName>
    <definedName name="wh" localSheetId="2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2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2">{#N/A,#N/A,FALSE,"견적대비-2"}</definedName>
    <definedName name="wrn.tou구매.">{#N/A,#N/A,FALSE,"견적대비-2"}</definedName>
    <definedName name="wrn.신규dep._.full._.set." localSheetId="2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2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2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>#REF!</definedName>
    <definedName name="WWW">#REF!</definedName>
    <definedName name="W행1">#N/A</definedName>
    <definedName name="x">#REF!</definedName>
    <definedName name="X?">#REF!</definedName>
    <definedName name="X9802장판원본_원본_List">#REF!</definedName>
    <definedName name="XG¾×¼C">#REF!</definedName>
    <definedName name="XG액션">#REF!</definedName>
    <definedName name="XS" localSheetId="2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>#REF!</definedName>
    <definedName name="X행">#REF!</definedName>
    <definedName name="y">#REF!</definedName>
    <definedName name="YEN">#REF!</definedName>
    <definedName name="ytui">#REF!</definedName>
    <definedName name="yy">#REF!</definedName>
    <definedName name="yyy" localSheetId="2">_c1O</definedName>
    <definedName name="yyy">_c1O</definedName>
    <definedName name="Y부서">#REF!</definedName>
    <definedName name="Z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2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>#REF!</definedName>
    <definedName name="가" localSheetId="2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2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>#REF!</definedName>
    <definedName name="가격구조그리스자료입" localSheetId="2">_a1B</definedName>
    <definedName name="가격구조그리스자료입">_a1B</definedName>
    <definedName name="가빵">#REF!</definedName>
    <definedName name="강" localSheetId="2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>#REF!</definedName>
    <definedName name="개선과정" localSheetId="2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2">_a1B</definedName>
    <definedName name="겟츠백오더">_a1B</definedName>
    <definedName name="겟츠전략안은" localSheetId="2">_a1B</definedName>
    <definedName name="겟츠전략안은">_a1B</definedName>
    <definedName name="겟츠판매부진" localSheetId="2">_a1B</definedName>
    <definedName name="겟츠판매부진">_a1B</definedName>
    <definedName name="겨ㅗ됴ㅛ">#REF!</definedName>
    <definedName name="계상산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2">_a1B</definedName>
    <definedName name="그">_a1B</definedName>
    <definedName name="그그르" localSheetId="2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2">_a1B</definedName>
    <definedName name="그리스">_a1B</definedName>
    <definedName name="그리스01111" localSheetId="2">_a1B</definedName>
    <definedName name="그리스01111">_a1B</definedName>
    <definedName name="그리스2" localSheetId="2">_a1B</definedName>
    <definedName name="그리스2">_a1B</definedName>
    <definedName name="그리스가격구조" localSheetId="2">_a1B</definedName>
    <definedName name="그리스가격구조">_a1B</definedName>
    <definedName name="그리스광고비세부현황" localSheetId="2">_a1B</definedName>
    <definedName name="그리스광고비세부현황">_a1B</definedName>
    <definedName name="그리스국가가가" localSheetId="2">_a1B</definedName>
    <definedName name="그리스국가가가">_a1B</definedName>
    <definedName name="그리스그리기리">#REF!</definedName>
    <definedName name="그리스런" localSheetId="2">_a1B</definedName>
    <definedName name="그리스런">_a1B</definedName>
    <definedName name="그리스런다운" localSheetId="2">_a1B</definedName>
    <definedName name="그리스런다운">_a1B</definedName>
    <definedName name="그리스보고서">#REF!</definedName>
    <definedName name="그리스세부내역" localSheetId="2">_a1B</definedName>
    <definedName name="그리스세부내역">_a1B</definedName>
    <definedName name="그리스예산" localSheetId="2">_a1B</definedName>
    <definedName name="그리스예산">_a1B</definedName>
    <definedName name="그리스예상">#REF!</definedName>
    <definedName name="그리스예상실적" localSheetId="2">_a1B</definedName>
    <definedName name="그리스예상실적">_a1B</definedName>
    <definedName name="그리스지우너비내용">#REF!</definedName>
    <definedName name="그리스지원비">#REF!</definedName>
    <definedName name="그리스지원비올해">#REF!</definedName>
    <definedName name="그리스지원비현황" localSheetId="2">_a1B</definedName>
    <definedName name="그리스지원비현황">_a1B</definedName>
    <definedName name="그리스판촉">#REF!</definedName>
    <definedName name="그리승켸산현황" localSheetId="2">_a1B</definedName>
    <definedName name="그리승켸산현황">_a1B</definedName>
    <definedName name="근본">#REF!</definedName>
    <definedName name="금형일정">#REF!</definedName>
    <definedName name="기" localSheetId="2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2">_a1B</definedName>
    <definedName name="기르시">_a1B</definedName>
    <definedName name="기안3">#N/A</definedName>
    <definedName name="기안갑1">#N/A</definedName>
    <definedName name="기안갑2">#REF!</definedName>
    <definedName name="기안용지">#REF!</definedName>
    <definedName name="기안을1">#N/A</definedName>
    <definedName name="기안첨부">#REF!</definedName>
    <definedName name="김" localSheetId="2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2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>#REF!</definedName>
    <definedName name="김차" localSheetId="2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>#REF!</definedName>
    <definedName name="ㄴ">#REF!</definedName>
    <definedName name="ㄴㄴ" localSheetId="2">[0]!_a1Z,[0]!_a2Z</definedName>
    <definedName name="ㄴㄴ">[0]!_a1Z,[0]!_a2Z</definedName>
    <definedName name="ㄴㄴ.">#N/A</definedName>
    <definedName name="ㄴㄴㄴ">#REF!</definedName>
    <definedName name="ㄴㄴㄴㄴ">#N/A</definedName>
    <definedName name="ㄴㄴㄹ" localSheetId="2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>#REF!</definedName>
    <definedName name="ㄴㄷ더" localSheetId="2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>#REF!</definedName>
    <definedName name="ㄴㅇ" localSheetId="2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2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2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2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2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>#REF!</definedName>
    <definedName name="남아공인원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2">_a1B</definedName>
    <definedName name="니우지이빈">_a1B</definedName>
    <definedName name="ㄷ">#REF!</definedName>
    <definedName name="ㄷㄱ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2">_a1B</definedName>
    <definedName name="대리점계획2">_a1B</definedName>
    <definedName name="대리점안" localSheetId="2">_a1B</definedName>
    <definedName name="대리점안">_a1B</definedName>
    <definedName name="대리점지원비최종" localSheetId="2">_a1B</definedName>
    <definedName name="대리점지원비최종">_a1B</definedName>
    <definedName name="대림PL">#REF!</definedName>
    <definedName name="대응방안" localSheetId="2">_a1B</definedName>
    <definedName name="대응방안">_a1B</definedName>
    <definedName name="대환율">#REF!</definedName>
    <definedName name="대회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>#REF!</definedName>
    <definedName name="ㄹㄹㅇ" localSheetId="2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2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>#REF!</definedName>
    <definedName name="ㄹ아ㅏㄹㅇ">#REF!</definedName>
    <definedName name="라닌">#REF!</definedName>
    <definedName name="라아랑리" localSheetId="2">_a1B</definedName>
    <definedName name="라아랑리">_a1B</definedName>
    <definedName name="라아ㅓ랑ㄹ" localSheetId="2">_a1B</definedName>
    <definedName name="라아ㅓ랑ㄹ">_a1B</definedName>
    <definedName name="란디이ㅣㅣ니" localSheetId="2">_a1B</definedName>
    <definedName name="란디이ㅣㅣ니">_a1B</definedName>
    <definedName name="런기릐긔리" localSheetId="2">_a1B</definedName>
    <definedName name="런기릐긔리">_a1B</definedName>
    <definedName name="런다아우" localSheetId="2">_a1B</definedName>
    <definedName name="런다아우">_a1B</definedName>
    <definedName name="런다운11월말" localSheetId="2">_a1B</definedName>
    <definedName name="런다운11월말">_a1B</definedName>
    <definedName name="런다운2" localSheetId="2">_a1B</definedName>
    <definedName name="런다운2">_a1B</definedName>
    <definedName name="런다운22" localSheetId="2">_a1B</definedName>
    <definedName name="런다운22">_a1B</definedName>
    <definedName name="런다운222" localSheetId="2">_a1B</definedName>
    <definedName name="런다운222">_a1B</definedName>
    <definedName name="런다운22223" localSheetId="2">_a1B</definedName>
    <definedName name="런다운22223">_a1B</definedName>
    <definedName name="런다운그리스" localSheetId="2">_a1B</definedName>
    <definedName name="런다운그리스">_a1B</definedName>
    <definedName name="런다운대리점" localSheetId="2">_a1B</definedName>
    <definedName name="런다운대리점">_a1B</definedName>
    <definedName name="런다운런다운" localSheetId="2">_a1B</definedName>
    <definedName name="런다운런다운">_a1B</definedName>
    <definedName name="런다운몰타" localSheetId="2">_a1B</definedName>
    <definedName name="런다운몰타">_a1B</definedName>
    <definedName name="런다운배정안" localSheetId="2">_a1B</definedName>
    <definedName name="런다운배정안">_a1B</definedName>
    <definedName name="런다운세부" localSheetId="2">_a1B</definedName>
    <definedName name="런다운세부">_a1B</definedName>
    <definedName name="런다운세부내겨" localSheetId="2">_a1B</definedName>
    <definedName name="런다운세부내겨">_a1B</definedName>
    <definedName name="런다운옴라낟" localSheetId="2">_a1B</definedName>
    <definedName name="런다운옴라낟">_a1B</definedName>
    <definedName name="런다운우우우웅">#REF!</definedName>
    <definedName name="런다운운" localSheetId="2">_a1B</definedName>
    <definedName name="런다운운">_a1B</definedName>
    <definedName name="런다운이빈다" localSheetId="2">_a1B</definedName>
    <definedName name="런다운이빈다">_a1B</definedName>
    <definedName name="런다운입니다" localSheetId="2">_a1B</definedName>
    <definedName name="런다운입니다">_a1B</definedName>
    <definedName name="런다운표">#REF!</definedName>
    <definedName name="런다욵러나단" localSheetId="2">_a1B</definedName>
    <definedName name="런다욵러나단">_a1B</definedName>
    <definedName name="런대" localSheetId="2">_a1B</definedName>
    <definedName name="런대">_a1B</definedName>
    <definedName name="런럴너런닐" localSheetId="2">_a1B</definedName>
    <definedName name="런럴너런닐">_a1B</definedName>
    <definedName name="런리이라나러나" localSheetId="2">_a1B</definedName>
    <definedName name="런리이라나러나">_a1B</definedName>
    <definedName name="런이태리" localSheetId="2">_a1B</definedName>
    <definedName name="런이태리">_a1B</definedName>
    <definedName name="런타우너란러나러날" localSheetId="2">_a1B</definedName>
    <definedName name="런타우너란러나러날">_a1B</definedName>
    <definedName name="럴러러너란" localSheetId="2">_a1B</definedName>
    <definedName name="럴러러너란">_a1B</definedName>
    <definedName name="럴런" localSheetId="2">_a1B</definedName>
    <definedName name="럴런">_a1B</definedName>
    <definedName name="럴런런ㄹ아라ㅓㄹ" localSheetId="2">_a1B</definedName>
    <definedName name="럴런런ㄹ아라ㅓㄹ">_a1B</definedName>
    <definedName name="럴럴러러러러러ㅓㄹ" localSheetId="2">_a1B</definedName>
    <definedName name="럴럴러러러러러ㅓㄹ">_a1B</definedName>
    <definedName name="리" localSheetId="2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2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>#REF!</definedName>
    <definedName name="ㅁ01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2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>#REF!</definedName>
    <definedName name="ㅁㄴㅇㅎㅁㄶ">#REF!</definedName>
    <definedName name="ㅁㄹ" localSheetId="2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>#REF!</definedName>
    <definedName name="ㅁ롷ㄷㄱ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2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>#REF!</definedName>
    <definedName name="만">#REF!</definedName>
    <definedName name="말라" localSheetId="2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2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2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>#REF!</definedName>
    <definedName name="모">#REF!</definedName>
    <definedName name="모델별" localSheetId="2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>#REF!</definedName>
    <definedName name="모미ㅣ리" localSheetId="2">_a1B</definedName>
    <definedName name="모미ㅣ리">_a1B</definedName>
    <definedName name="모실">#REF!</definedName>
    <definedName name="목차2">#REF!</definedName>
    <definedName name="몰ㅋ" localSheetId="2">_a1B</definedName>
    <definedName name="몰ㅋ">_a1B</definedName>
    <definedName name="몰타" localSheetId="2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2">_a1B</definedName>
    <definedName name="몰타3">_a1B</definedName>
    <definedName name="몰타국가라고고" localSheetId="2">_a1B</definedName>
    <definedName name="몰타국가라고고">_a1B</definedName>
    <definedName name="몰타라고" localSheetId="2">_a1B</definedName>
    <definedName name="몰타라고">_a1B</definedName>
    <definedName name="몰타라고료" localSheetId="2">_a1B</definedName>
    <definedName name="몰타라고료">_a1B</definedName>
    <definedName name="몰타런다운양식카피" localSheetId="2">_a1B</definedName>
    <definedName name="몰타런다운양식카피">_a1B</definedName>
    <definedName name="몰타몰타몰타" localSheetId="2">_a1B</definedName>
    <definedName name="몰타몰타몰타">_a1B</definedName>
    <definedName name="몰타몰탐로타" localSheetId="2">_a1B</definedName>
    <definedName name="몰타몰탐로타">_a1B</definedName>
    <definedName name="몰타세부내경" localSheetId="2">_a1B</definedName>
    <definedName name="몰타세부내경">_a1B</definedName>
    <definedName name="몰타세부예상입니다" localSheetId="2">_a1B</definedName>
    <definedName name="몰타세부예상입니다">_a1B</definedName>
    <definedName name="몰타예상표" localSheetId="2">_a1B</definedName>
    <definedName name="몰타예상표">_a1B</definedName>
    <definedName name="몰타입니다" localSheetId="2">_a1B</definedName>
    <definedName name="몰타입니다">_a1B</definedName>
    <definedName name="몰타지원배">#REF!</definedName>
    <definedName name="몰타지원비">#REF!</definedName>
    <definedName name="몰타지원비예상현홍" localSheetId="2">[0]!_a1O,[0]!_a2O</definedName>
    <definedName name="몰타지원비예상현홍">[0]!_a1O,[0]!_a2O</definedName>
    <definedName name="몰타지원비현황입니다">#REF!</definedName>
    <definedName name="몰타타나나나나나나나나ㅏ나나나난" localSheetId="2">_a1B</definedName>
    <definedName name="몰타타나나나나나나나나ㅏ나나나난">_a1B</definedName>
    <definedName name="몰타판촉방안" localSheetId="2">_a1B</definedName>
    <definedName name="몰타판촉방안">_a1B</definedName>
    <definedName name="몰탕사니아안" localSheetId="2">_a1B</definedName>
    <definedName name="몰탕사니아안">_a1B</definedName>
    <definedName name="미">#REF!</definedName>
    <definedName name="미나미나" localSheetId="2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>#REF!</definedName>
    <definedName name="미미미미">#REF!</definedName>
    <definedName name="미미미미라" localSheetId="2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>#REF!</definedName>
    <definedName name="밋션별">#REF!</definedName>
    <definedName name="ㅂ">#REF!</definedName>
    <definedName name="ㅂㅂ">#REF!</definedName>
    <definedName name="ㅂㅂㅂㅂ">#N/A</definedName>
    <definedName name="ㅂㅂㅂㅂㅂㅂㅂ">#REF!</definedName>
    <definedName name="ㅂㅂㅂㅈㅈ">#REF!</definedName>
    <definedName name="ㅂㅈㅂㅈ">#N/A</definedName>
    <definedName name="박상">#REF!</definedName>
    <definedName name="발">#REF!</definedName>
    <definedName name="방청c">#REF!</definedName>
    <definedName name="배정안" localSheetId="2">_a1B</definedName>
    <definedName name="배정안">_a1B</definedName>
    <definedName name="버스팀">#REF!</definedName>
    <definedName name="벗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>#REF!,#REF!,#REF!,#REF!,#REF!,#REF!,#REF!,#REF!,#REF!,#REF!,#REF!,#REF!,#REF!</definedName>
    <definedName name="보고품의">#REF!</definedName>
    <definedName name="보몬인" localSheetId="2">_a1B</definedName>
    <definedName name="보몬인">_a1B</definedName>
    <definedName name="본문" localSheetId="2">_a1B</definedName>
    <definedName name="본문">_a1B</definedName>
    <definedName name="본문3" localSheetId="2">_a1B</definedName>
    <definedName name="본문3">_a1B</definedName>
    <definedName name="본문4" localSheetId="2">_a1B</definedName>
    <definedName name="본문4">_a1B</definedName>
    <definedName name="본문ㅁ이길" localSheetId="2">_a1B</definedName>
    <definedName name="본문ㅁ이길">_a1B</definedName>
    <definedName name="본문이지요" localSheetId="2">_a1B</definedName>
    <definedName name="본문이지요">_a1B</definedName>
    <definedName name="본문입니다" localSheetId="2">_a1B</definedName>
    <definedName name="본문입니다">_a1B</definedName>
    <definedName name="본문자료" localSheetId="2">_a1B</definedName>
    <definedName name="본문자료">_a1B</definedName>
    <definedName name="본문작성" localSheetId="2">_a1B</definedName>
    <definedName name="본문작성">_a1B</definedName>
    <definedName name="본문판매" localSheetId="2">_a1B</definedName>
    <definedName name="본문판매">_a1B</definedName>
    <definedName name="본뭅" localSheetId="2">_a1B</definedName>
    <definedName name="본뭅">_a1B</definedName>
    <definedName name="본부" localSheetId="2">_a1B</definedName>
    <definedName name="본부">_a1B</definedName>
    <definedName name="본부목표계">#REF!</definedName>
    <definedName name="부서">#N/A</definedName>
    <definedName name="부서교육계">#REF!</definedName>
    <definedName name="부서별예산">#REF!</definedName>
    <definedName name="분" localSheetId="2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>#REF!</definedName>
    <definedName name="비교A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2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>#REF!</definedName>
    <definedName name="사업투자1">#REF!</definedName>
    <definedName name="산업수요">#REF!</definedName>
    <definedName name="산업수요2" localSheetId="2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>#REF!</definedName>
    <definedName name="상곤" localSheetId="2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2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2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2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2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2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2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>#REF!</definedName>
    <definedName name="서">#REF!</definedName>
    <definedName name="세금">#REF!</definedName>
    <definedName name="세금2">#REF!</definedName>
    <definedName name="세부내용">#REF!</definedName>
    <definedName name="세부예산" localSheetId="2">_a1B</definedName>
    <definedName name="세부예산">_a1B</definedName>
    <definedName name="섹그" localSheetId="2">_a1B</definedName>
    <definedName name="섹그">_a1B</definedName>
    <definedName name="소">#REF!</definedName>
    <definedName name="소요">#REF!</definedName>
    <definedName name="손익손익현황" localSheetId="2">_a1B</definedName>
    <definedName name="손익손익현황">_a1B</definedName>
    <definedName name="쇼ㅛ">#REF!</definedName>
    <definedName name="수출실적">#REF!</definedName>
    <definedName name="스환율">#REF!</definedName>
    <definedName name="스환율2">#REF!</definedName>
    <definedName name="시아분석" localSheetId="2">_a1B</definedName>
    <definedName name="시아분석">_a1B</definedName>
    <definedName name="시잔감소" localSheetId="2">_a1B</definedName>
    <definedName name="시잔감소">_a1B</definedName>
    <definedName name="시장분석2" localSheetId="2">_a1B</definedName>
    <definedName name="시장분석2">_a1B</definedName>
    <definedName name="신AT종합" localSheetId="2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>#REF!</definedName>
    <definedName name="신동" localSheetId="2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2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2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2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>#REF!</definedName>
    <definedName name="십이월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2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2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2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>#REF!</definedName>
    <definedName name="ㅇㄹㅇㄹㅇ" localSheetId="2">_a1B</definedName>
    <definedName name="ㅇㄹㅇㄹㅇ">_a1B</definedName>
    <definedName name="ㅇ러">#REF!</definedName>
    <definedName name="ㅇㄻㄴㅇㄻㄴ">#REF!</definedName>
    <definedName name="ㅇㅇ">#N/A</definedName>
    <definedName name="ㅇㅇㅇ">#REF!</definedName>
    <definedName name="ㅇ에ㅣ상알나란ㅇㄹㄹ아니ㅣㅣㅣㅁㅇㄹ날니ㅏㅇㄹ닐ㅇ닐ㄴ">#REF!</definedName>
    <definedName name="ㅇㅎㄹㅇㅎ">#REF!</definedName>
    <definedName name="ㅇ허">#REF!</definedName>
    <definedName name="아" localSheetId="2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2">_a1B</definedName>
    <definedName name="아라아라">_a1B</definedName>
    <definedName name="아라알아랑러ㅏㅣㄴ아러ㅏ">#REF!</definedName>
    <definedName name="아라어랑라" localSheetId="2">_a1B</definedName>
    <definedName name="아라어랑라">_a1B</definedName>
    <definedName name="아라어ㅏ라아알" localSheetId="2">_a1B</definedName>
    <definedName name="아라어ㅏ라아알">_a1B</definedName>
    <definedName name="아라ㅏ">#REF!</definedName>
    <definedName name="아라ㅏ어랄" localSheetId="2">_a1B</definedName>
    <definedName name="아라ㅏ어랄">_a1B</definedName>
    <definedName name="아라ㅏㅏㄹ" localSheetId="2">_a1B</definedName>
    <definedName name="아라ㅏㅏㄹ">_a1B</definedName>
    <definedName name="아라ㅣ아릴" localSheetId="2">_a1B</definedName>
    <definedName name="아라ㅣ아릴">_a1B</definedName>
    <definedName name="아랑라앙러ㅏㅇ">#REF!</definedName>
    <definedName name="아러아러아러ㅏㅁ어ㅣㄹㄴㅇ">#REF!</definedName>
    <definedName name="아러ㅏ어라어라" localSheetId="2">_a1B</definedName>
    <definedName name="아러ㅏ어라어라">_a1B</definedName>
    <definedName name="아롸마ㅏㅇ라ㅏ아롸아알" localSheetId="2">_a1B</definedName>
    <definedName name="아롸마ㅏㅇ라ㅏ아롸아알">_a1B</definedName>
    <definedName name="아아" localSheetId="2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2">_a1B</definedName>
    <definedName name="아아라ㅏ아">_a1B</definedName>
    <definedName name="아아라ㅏㅏㄹ" localSheetId="2">_a1B</definedName>
    <definedName name="아아라ㅏㅏㄹ">_a1B</definedName>
    <definedName name="아아아" localSheetId="2">_a1B</definedName>
    <definedName name="아아아">_a1B</definedName>
    <definedName name="아아ㅏ러ㅏ이마얼" localSheetId="2">_a1B</definedName>
    <definedName name="아아ㅏ러ㅏ이마얼">_a1B</definedName>
    <definedName name="아아ㅏ아" localSheetId="2">_a1B</definedName>
    <definedName name="아아ㅏ아">_a1B</definedName>
    <definedName name="아아ㅓ라어ㅏㄹ" localSheetId="2">_a1B</definedName>
    <definedName name="아아ㅓ라어ㅏㄹ">_a1B</definedName>
    <definedName name="아ㅏ">#REF!</definedName>
    <definedName name="아ㅏㅇ" localSheetId="2">_a1B</definedName>
    <definedName name="아ㅏㅇ">_a1B</definedName>
    <definedName name="아ㅏ아라ㅏ아랄" localSheetId="2">_a1B</definedName>
    <definedName name="아ㅏ아라ㅏ아랄">_a1B</definedName>
    <definedName name="아ㅏ아러ㅏ앙" localSheetId="2">_a1B</definedName>
    <definedName name="아ㅏ아러ㅏ앙">_a1B</definedName>
    <definedName name="아ㅏㅏ나라" localSheetId="2">_a1B</definedName>
    <definedName name="아ㅏㅏ나라">_a1B</definedName>
    <definedName name="아ㅏㅏ아" localSheetId="2">_a1B</definedName>
    <definedName name="아ㅏㅏ아">_a1B</definedName>
    <definedName name="아ㅓㄹ" localSheetId="2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2">_a1B</definedName>
    <definedName name="아ㅓㅏㅓ아ㅓㅇ라">_a1B</definedName>
    <definedName name="알아라알" localSheetId="2">_a1B</definedName>
    <definedName name="알아라알">_a1B</definedName>
    <definedName name="알아라어라닐" localSheetId="2">_a1B</definedName>
    <definedName name="알아라어라닐">_a1B</definedName>
    <definedName name="알아ㅓ란알니아러ㅣ낭ㄹ" localSheetId="2">_a1B</definedName>
    <definedName name="알아ㅓ란알니아러ㅣ낭ㄹ">_a1B</definedName>
    <definedName name="어러ㅓ" localSheetId="2">_a1B</definedName>
    <definedName name="어러ㅓ">_a1B</definedName>
    <definedName name="어로ㅓㅇ" localSheetId="2">_a1B</definedName>
    <definedName name="어로ㅓㅇ">_a1B</definedName>
    <definedName name="어아ㅓ" localSheetId="2">_a1B</definedName>
    <definedName name="어아ㅓ">_a1B</definedName>
    <definedName name="어어러러어" localSheetId="2">_a1B</definedName>
    <definedName name="어어러러어">_a1B</definedName>
    <definedName name="어쩌구">#REF!</definedName>
    <definedName name="엉댜ㄷㅈ1">#N/A</definedName>
    <definedName name="에애애애애애애애" localSheetId="2">_a1B</definedName>
    <definedName name="에애애애애애애애">_a1B</definedName>
    <definedName name="에ㅣ미ㅣㅇ" localSheetId="2">_a1B</definedName>
    <definedName name="에ㅣ미ㅣㅇ">_a1B</definedName>
    <definedName name="엔">#REF!</definedName>
    <definedName name="엔비용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2">_a1B</definedName>
    <definedName name="예">_a1B</definedName>
    <definedName name="예사나예" localSheetId="2">_a1B</definedName>
    <definedName name="예사나예">_a1B</definedName>
    <definedName name="예사나ㅏ아ㅣㅇ" localSheetId="2">_a1B</definedName>
    <definedName name="예사나ㅏ아ㅣㅇ">_a1B</definedName>
    <definedName name="예사아ㅏㅇ라어라ㅓ랑">#N/A</definedName>
    <definedName name="예산" localSheetId="2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>#REF!</definedName>
    <definedName name="예산사나아ㅏ">#REF!</definedName>
    <definedName name="예산예산예산" localSheetId="2">_a1B</definedName>
    <definedName name="예산예산예산">_a1B</definedName>
    <definedName name="예산은">#REF!</definedName>
    <definedName name="예산이이이" localSheetId="2">_a1B</definedName>
    <definedName name="예산이이이">_a1B</definedName>
    <definedName name="예산이태리" localSheetId="2">_a1B</definedName>
    <definedName name="예산이태리">_a1B</definedName>
    <definedName name="예산지징" localSheetId="2">_a1B</definedName>
    <definedName name="예산지징">_a1B</definedName>
    <definedName name="예산집행2">#REF!</definedName>
    <definedName name="예산총괄시트설ONLY">#N/A</definedName>
    <definedName name="예상" localSheetId="2">_a1B</definedName>
    <definedName name="예상">_a1B</definedName>
    <definedName name="예상예상예상예상" localSheetId="2">_a1B</definedName>
    <definedName name="예상예상예상예상">_a1B</definedName>
    <definedName name="예측근거2">#N/A</definedName>
    <definedName name="오">#REF!</definedName>
    <definedName name="오더현황" localSheetId="2">_a1B</definedName>
    <definedName name="오더현황">_a1B</definedName>
    <definedName name="오더현황입니다" localSheetId="2">_a1B</definedName>
    <definedName name="오더현황입니다">_a1B</definedName>
    <definedName name="오인원">#REF!</definedName>
    <definedName name="오지">#REF!</definedName>
    <definedName name="완성차몰타" localSheetId="2">_a1B</definedName>
    <definedName name="완성차몰타">_a1B</definedName>
    <definedName name="외">#REF!</definedName>
    <definedName name="요청사항" localSheetId="2">_a1B</definedName>
    <definedName name="요청사항">_a1B</definedName>
    <definedName name="용도차" localSheetId="2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>#REF!</definedName>
    <definedName name="운영계획">#REF!</definedName>
    <definedName name="운영계획오더계획" localSheetId="2">_a1B</definedName>
    <definedName name="운영계획오더계획">_a1B</definedName>
    <definedName name="운영안" localSheetId="2">_a1B</definedName>
    <definedName name="운영안">_a1B</definedName>
    <definedName name="월별영업">#REF!</definedName>
    <definedName name="의뢰">#REF!</definedName>
    <definedName name="의장">#REF!</definedName>
    <definedName name="이라ㅏㄹ" localSheetId="2">_a1B</definedName>
    <definedName name="이라ㅏㄹ">_a1B</definedName>
    <definedName name="이란" localSheetId="2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>#REF!</definedName>
    <definedName name="이명훈">#N/A</definedName>
    <definedName name="이정">#REF!</definedName>
    <definedName name="이태리" localSheetId="2">_a1B</definedName>
    <definedName name="이태리">_a1B</definedName>
    <definedName name="이태리3" localSheetId="2">_a1B</definedName>
    <definedName name="이태리3">_a1B</definedName>
    <definedName name="이태리런다운" localSheetId="2">_a1B</definedName>
    <definedName name="이태리런다운">_a1B</definedName>
    <definedName name="이태리세부내역" localSheetId="2">_a1B</definedName>
    <definedName name="이태리세부내역">_a1B</definedName>
    <definedName name="이태리운영계획기준" localSheetId="2">_a1B</definedName>
    <definedName name="이태리운영계획기준">_a1B</definedName>
    <definedName name="이태리합의완료">#REF!</definedName>
    <definedName name="이환율">#REF!</definedName>
    <definedName name="인당월교육시간">#REF!</definedName>
    <definedName name="인상1안" localSheetId="2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>#REF!</definedName>
    <definedName name="일정2">#REF!</definedName>
    <definedName name="일정수립">#REF!</definedName>
    <definedName name="일환율">#REF!</definedName>
    <definedName name="임시">#REF!</definedName>
    <definedName name="임시2" localSheetId="2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2">_a1B</definedName>
    <definedName name="입니다">_a1B</definedName>
    <definedName name="입러니ㅣ" localSheetId="2">_a1B</definedName>
    <definedName name="입러니ㅣ">_a1B</definedName>
    <definedName name="잉" localSheetId="2">_a1Z,_a2Z</definedName>
    <definedName name="잉">_a1Z,_a2Z</definedName>
    <definedName name="ㅈㄷㄱㅈㅂ">#REF!</definedName>
    <definedName name="ㅈㄷㄷㄱ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2">_a1B</definedName>
    <definedName name="재고현황">_a1B</definedName>
    <definedName name="저쩌구">#REF!</definedName>
    <definedName name="전부" localSheetId="2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>#REF!</definedName>
    <definedName name="정치.AA">#REF!</definedName>
    <definedName name="정치문제">#REF!</definedName>
    <definedName name="정치설명">#REF!</definedName>
    <definedName name="제목">#REF!</definedName>
    <definedName name="조동" localSheetId="2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2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2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2">_a1B</definedName>
    <definedName name="지">_a1B</definedName>
    <definedName name="지워닙라고마니" localSheetId="2">_a1B</definedName>
    <definedName name="지워닙라고마니">_a1B</definedName>
    <definedName name="지원" localSheetId="2">_a1B</definedName>
    <definedName name="지원">_a1B</definedName>
    <definedName name="지원금비교" localSheetId="2">_a1B</definedName>
    <definedName name="지원금비교">_a1B</definedName>
    <definedName name="지원비2" localSheetId="2">_a1B</definedName>
    <definedName name="지원비2">_a1B</definedName>
    <definedName name="지원비2입니다" localSheetId="2">_a1B</definedName>
    <definedName name="지원비2입니다">_a1B</definedName>
    <definedName name="지원비내역그리스">#REF!</definedName>
    <definedName name="지원비다" localSheetId="2">_a1B</definedName>
    <definedName name="지원비다">_a1B</definedName>
    <definedName name="지원비라고요" localSheetId="2">_a1B</definedName>
    <definedName name="지원비라고요">_a1B</definedName>
    <definedName name="지원비몰타">#REF!</definedName>
    <definedName name="지원비물량변겅시" localSheetId="2">_a1B</definedName>
    <definedName name="지원비물량변겅시">_a1B</definedName>
    <definedName name="지원비상세내욕" localSheetId="2">_a1B</definedName>
    <definedName name="지원비상세내욕">_a1B</definedName>
    <definedName name="지원비실적">#REF!</definedName>
    <definedName name="지원비유럽" localSheetId="2">_a1B</definedName>
    <definedName name="지원비유럽">_a1B</definedName>
    <definedName name="지원비으러어이지" localSheetId="2">_a1B</definedName>
    <definedName name="지원비으러어이지">_a1B</definedName>
    <definedName name="지원비입니다" localSheetId="2">_a1B</definedName>
    <definedName name="지원비입니다">_a1B</definedName>
    <definedName name="지원비취합" localSheetId="2">_a1B</definedName>
    <definedName name="지원비취합">_a1B</definedName>
    <definedName name="지원비현황" localSheetId="2">_a1B</definedName>
    <definedName name="지원비현황">_a1B</definedName>
    <definedName name="지원비현황그리스" localSheetId="2">_a1B</definedName>
    <definedName name="지원비현황그리스">_a1B</definedName>
    <definedName name="지원지워닞우" localSheetId="2">_a1B</definedName>
    <definedName name="지원지워닞우">_a1B</definedName>
    <definedName name="지지지지워니지지">#REF!</definedName>
    <definedName name="쭵??쭵?A?R쮞O?쬾R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2">_a1B</definedName>
    <definedName name="차">_a1B</definedName>
    <definedName name="차아이차아아" localSheetId="2">_a1B</definedName>
    <definedName name="차아이차아아">_a1B</definedName>
    <definedName name="차이" localSheetId="2">_a1B</definedName>
    <definedName name="차이">_a1B</definedName>
    <definedName name="차종">#REF!</definedName>
    <definedName name="차차차차차찿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2">_a1B</definedName>
    <definedName name="최종합의안">_a1B</definedName>
    <definedName name="추진계획예산" localSheetId="2">_a1B</definedName>
    <definedName name="추진계획예산">_a1B</definedName>
    <definedName name="ㅋㄴ" localSheetId="2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>#REF!</definedName>
    <definedName name="ㅋ후ㅊ">#REF!</definedName>
    <definedName name="카다ㅣㅁ">#REF!</definedName>
    <definedName name="카카카카카카카" localSheetId="2">_a1B</definedName>
    <definedName name="카카카카카카카">_a1B</definedName>
    <definedName name="카환율">#REF!</definedName>
    <definedName name="타결추진" localSheetId="2">_a1B</definedName>
    <definedName name="타결추진">_a1B</definedName>
    <definedName name="토허ㅗ호ㅓ">#REF!</definedName>
    <definedName name="통">#REF!</definedName>
    <definedName name="투자비">#N/A</definedName>
    <definedName name="트럭1트">#REF!</definedName>
    <definedName name="트럭실행">#REF!</definedName>
    <definedName name="트럭팀">#REF!</definedName>
    <definedName name="특장">#REF!</definedName>
    <definedName name="ㅍ">#REF!</definedName>
    <definedName name="판" localSheetId="2">_a1B</definedName>
    <definedName name="판">_a1B</definedName>
    <definedName name="판매" localSheetId="2">_a1X,_a2X,_a3X,_a4X</definedName>
    <definedName name="판매">_a1X,_a2X,_a3X,_a4X</definedName>
    <definedName name="판매2" localSheetId="2">_a1B</definedName>
    <definedName name="판매2">_a1B</definedName>
    <definedName name="판매그리스입니다" localSheetId="2">_a1B</definedName>
    <definedName name="판매그리스입니다">_a1B</definedName>
    <definedName name="판매부진" localSheetId="2">_a1B</definedName>
    <definedName name="판매부진">_a1B</definedName>
    <definedName name="판매분" localSheetId="2">_a1B</definedName>
    <definedName name="판매분">_a1B</definedName>
    <definedName name="판매분석" localSheetId="2">_a1B</definedName>
    <definedName name="판매분석">_a1B</definedName>
    <definedName name="판매재고현황">#REF!</definedName>
    <definedName name="판초가ㅏ아" localSheetId="2">_a1B</definedName>
    <definedName name="판초가ㅏ아">_a1B</definedName>
    <definedName name="판초기ㅣ디ㅣ" localSheetId="2">_a1B</definedName>
    <definedName name="판초기ㅣ디ㅣ">_a1B</definedName>
    <definedName name="판초ㅗㄱ" localSheetId="2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2">_a1B</definedName>
    <definedName name="판촉그">_a1B</definedName>
    <definedName name="판촉현황" localSheetId="2">_a1B</definedName>
    <definedName name="판촉현황">_a1B</definedName>
    <definedName name="팥" localSheetId="2">_a1B</definedName>
    <definedName name="팥">_a1B</definedName>
    <definedName name="팩스">#REF!</definedName>
    <definedName name="표">#REF!</definedName>
    <definedName name="표1">#REF!</definedName>
    <definedName name="표11">#REF!</definedName>
    <definedName name="표료료지ㅣ" localSheetId="2">_a1B</definedName>
    <definedName name="표료료지ㅣ">_a1B</definedName>
    <definedName name="표지">#REF!</definedName>
    <definedName name="푸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2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>#REF!</definedName>
    <definedName name="하하하하핳">#REF!</definedName>
    <definedName name="한" localSheetId="2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2">_a1B</definedName>
    <definedName name="합의계획">_a1B</definedName>
    <definedName name="합의서">#N/A</definedName>
    <definedName name="합의서내요" localSheetId="2">_a1B</definedName>
    <definedName name="합의서내요">_a1B</definedName>
    <definedName name="합의안" localSheetId="2">_a1B</definedName>
    <definedName name="합의안">_a1B</definedName>
    <definedName name="합의이서사" localSheetId="2">_a1B</definedName>
    <definedName name="합의이서사">_a1B</definedName>
    <definedName name="항목10">#REF!</definedName>
    <definedName name="항목11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2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2">_a1B</definedName>
    <definedName name="현지예상판매실적">_a1B</definedName>
    <definedName name="현지판매현황" localSheetId="2">_a1B</definedName>
    <definedName name="현지판매현황">_a1B</definedName>
    <definedName name="협조전">#REF!</definedName>
    <definedName name="호환율">#REF!</definedName>
    <definedName name="홀">#REF!</definedName>
    <definedName name="홀투">#REF!</definedName>
    <definedName name="홓로" localSheetId="2">_a1B</definedName>
    <definedName name="홓로">_a1B</definedName>
    <definedName name="화">#REF!</definedName>
    <definedName name="환율">#REF!</definedName>
    <definedName name="환율1">#REF!</definedName>
    <definedName name="회장사전보고" localSheetId="2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>#REF!</definedName>
    <definedName name="ㅏ아아라ㅏㅏ" localSheetId="2">_a1B</definedName>
    <definedName name="ㅏ아아라ㅏㅏ">_a1B</definedName>
    <definedName name="ㅏ아아아앙" localSheetId="2">_a1B</definedName>
    <definedName name="ㅏ아아아앙">_a1B</definedName>
    <definedName name="ㅏ아아ㅏ라ㅏㅏ라" localSheetId="2">_a1B</definedName>
    <definedName name="ㅏ아아ㅏ라ㅏㅏ라">_a1B</definedName>
    <definedName name="ㅏ아ㅏ" localSheetId="2">_a1B</definedName>
    <definedName name="ㅏ아ㅏ">_a1B</definedName>
    <definedName name="ㅏ아ㅏ차ㅏ앙" localSheetId="2">_a1B</definedName>
    <definedName name="ㅏ아ㅏ차ㅏ앙">_a1B</definedName>
    <definedName name="ㅏㅏ아아ㅏㅇ" localSheetId="2">_a1B</definedName>
    <definedName name="ㅏㅏ아아ㅏㅇ">_a1B</definedName>
    <definedName name="ㅐㅐ" localSheetId="2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>#REF!</definedName>
    <definedName name="ㅓㅓㅓ">#REF!</definedName>
    <definedName name="ㅔ">#REF!</definedName>
    <definedName name="ㅕㅑㅐㅐㅑㅐ">#REF!</definedName>
    <definedName name="ㅗ">#REF!</definedName>
    <definedName name="ㅗㅗㅗㅗ">#N/A</definedName>
    <definedName name="ㅗㅛㅅ고ㅛ">#REF!</definedName>
    <definedName name="ㅛ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3" l="1"/>
  <c r="D31" i="3"/>
  <c r="D30" i="3"/>
  <c r="D27" i="3"/>
  <c r="D26" i="3"/>
  <c r="D25" i="3"/>
  <c r="D22" i="3"/>
  <c r="D21" i="3"/>
  <c r="D20" i="3"/>
  <c r="D19" i="3"/>
  <c r="D18" i="3"/>
  <c r="D14" i="3"/>
  <c r="D13" i="3"/>
  <c r="D12" i="3"/>
  <c r="D9" i="3"/>
  <c r="D8" i="3"/>
  <c r="D17" i="3"/>
  <c r="H23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E4" i="4"/>
  <c r="E3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H32" i="3"/>
  <c r="J32" i="3" s="1"/>
  <c r="G23" i="4" s="1"/>
  <c r="H31" i="3"/>
  <c r="J31" i="3" s="1"/>
  <c r="G22" i="4" s="1"/>
  <c r="H30" i="3"/>
  <c r="J30" i="3" s="1"/>
  <c r="G21" i="4" s="1"/>
  <c r="H27" i="3"/>
  <c r="J27" i="3" s="1"/>
  <c r="G20" i="4" s="1"/>
  <c r="H26" i="3"/>
  <c r="J26" i="3" s="1"/>
  <c r="G19" i="4" s="1"/>
  <c r="H25" i="3"/>
  <c r="J25" i="3" s="1"/>
  <c r="G18" i="4" s="1"/>
  <c r="H22" i="3"/>
  <c r="J22" i="3" s="1"/>
  <c r="G17" i="4" s="1"/>
  <c r="H21" i="3"/>
  <c r="J21" i="3" s="1"/>
  <c r="G16" i="4" s="1"/>
  <c r="H20" i="3"/>
  <c r="J20" i="3" s="1"/>
  <c r="G15" i="4" s="1"/>
  <c r="H19" i="3"/>
  <c r="J19" i="3" s="1"/>
  <c r="G14" i="4" s="1"/>
  <c r="H18" i="3"/>
  <c r="J18" i="3" s="1"/>
  <c r="G13" i="4" s="1"/>
  <c r="H14" i="3"/>
  <c r="J14" i="3" s="1"/>
  <c r="G11" i="4" s="1"/>
  <c r="H13" i="3"/>
  <c r="J13" i="3" s="1"/>
  <c r="G10" i="4" s="1"/>
  <c r="H12" i="3"/>
  <c r="J12" i="3" s="1"/>
  <c r="G9" i="4" s="1"/>
  <c r="H9" i="3"/>
  <c r="J9" i="3" s="1"/>
  <c r="G8" i="4" s="1"/>
  <c r="H8" i="3"/>
  <c r="J8" i="3" s="1"/>
  <c r="G7" i="4" s="1"/>
  <c r="D1" i="3"/>
  <c r="D2" i="3"/>
  <c r="H17" i="3" l="1"/>
  <c r="J17" i="3" l="1"/>
  <c r="G12" i="4" s="1"/>
  <c r="H40" i="1"/>
  <c r="K40" i="1" s="1"/>
  <c r="H41" i="1"/>
  <c r="K41" i="1" s="1"/>
  <c r="H39" i="1"/>
  <c r="K39" i="1" s="1"/>
  <c r="H30" i="1" l="1"/>
  <c r="K30" i="1" s="1"/>
  <c r="H29" i="1"/>
  <c r="K29" i="1" s="1"/>
  <c r="H28" i="1"/>
  <c r="K28" i="1" s="1"/>
  <c r="H27" i="1"/>
  <c r="K27" i="1" s="1"/>
  <c r="H26" i="1"/>
  <c r="K26" i="1" s="1"/>
  <c r="H35" i="1" l="1"/>
  <c r="K35" i="1" s="1"/>
  <c r="H23" i="1" l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36" i="1" l="1"/>
  <c r="K36" i="1" s="1"/>
  <c r="H34" i="1"/>
  <c r="K34" i="1" s="1"/>
  <c r="H15" i="1" l="1"/>
  <c r="K15" i="1" s="1"/>
  <c r="H14" i="1"/>
  <c r="K14" i="1" s="1"/>
  <c r="H13" i="1" l="1"/>
  <c r="K13" i="1" s="1"/>
  <c r="H12" i="1"/>
  <c r="K12" i="1" s="1"/>
  <c r="H11" i="1" l="1"/>
  <c r="K11" i="1" s="1"/>
  <c r="H10" i="1"/>
  <c r="K10" i="1" s="1"/>
  <c r="H43" i="1" l="1"/>
  <c r="H42" i="1"/>
  <c r="H38" i="1"/>
  <c r="H33" i="1"/>
  <c r="H32" i="1"/>
  <c r="H31" i="1"/>
  <c r="H25" i="1"/>
  <c r="K42" i="1" l="1"/>
  <c r="K31" i="1"/>
  <c r="K43" i="1"/>
  <c r="K25" i="1"/>
  <c r="K32" i="1"/>
  <c r="K33" i="1"/>
  <c r="K38" i="1"/>
</calcChain>
</file>

<file path=xl/sharedStrings.xml><?xml version="1.0" encoding="utf-8"?>
<sst xmlns="http://schemas.openxmlformats.org/spreadsheetml/2006/main" count="412" uniqueCount="140">
  <si>
    <t>Brilliance</t>
  </si>
  <si>
    <t>Bono Publicado</t>
  </si>
  <si>
    <t>Mahindra</t>
  </si>
  <si>
    <t>Geely</t>
  </si>
  <si>
    <t>Modelo</t>
  </si>
  <si>
    <t xml:space="preserve"> Precio Lista</t>
  </si>
  <si>
    <t>Precio  Final Sugerido sin Crédito</t>
  </si>
  <si>
    <t>Precio Fleetsale Sugerido</t>
  </si>
  <si>
    <t>MRG Fleetsale</t>
  </si>
  <si>
    <t>Descuento por Fleetsale</t>
  </si>
  <si>
    <t>Emgrand 7 GC MT</t>
  </si>
  <si>
    <t>Pick Up Refresh SC 4X2 MT WORK</t>
  </si>
  <si>
    <t>LISTA  DE  PRECIOS FLEET</t>
  </si>
  <si>
    <t>V3 1.5 MT FL Comfortable</t>
  </si>
  <si>
    <t>V3 1.5 MT FL Elite</t>
  </si>
  <si>
    <t>Konect 1.6 5MT Classic</t>
  </si>
  <si>
    <t>Konect 1.6 5MT Luxury</t>
  </si>
  <si>
    <t>Konect 1.5T Classic</t>
  </si>
  <si>
    <t>Konect 1.5T Luxury</t>
  </si>
  <si>
    <t>KUV100 MT BASE</t>
  </si>
  <si>
    <t>KUV100 MT ELITE</t>
  </si>
  <si>
    <t>Lista N° 2 del 2020</t>
  </si>
  <si>
    <t>Vigencia: desde el 03 de Noviembre de 2020</t>
  </si>
  <si>
    <t>NEW XUV500 FL 4X2 W6</t>
  </si>
  <si>
    <t>NEW XUV500 FL 4X2 W8</t>
  </si>
  <si>
    <t>NEW XUV500 FL AWD W8</t>
  </si>
  <si>
    <t>Baic</t>
  </si>
  <si>
    <t>X25 MT Comfortable</t>
  </si>
  <si>
    <t>X25 MT Elite</t>
  </si>
  <si>
    <t>X35 FL MT Elite</t>
  </si>
  <si>
    <t>X35 FL MT Luxury</t>
  </si>
  <si>
    <t>X55 FL 1.5T MT Comfortable</t>
  </si>
  <si>
    <t>X55 FL 1.5T MT Elite</t>
  </si>
  <si>
    <t>X55 FL 1.5T AT Elite</t>
  </si>
  <si>
    <t>KUV100 MT DELUXE</t>
  </si>
  <si>
    <t>Pick Up Refresh SC 4X4 MT FULL</t>
  </si>
  <si>
    <t>Pick Up Refresh DC 4X2 MT WORK</t>
  </si>
  <si>
    <t>Pick Up Refresh DC 4X2 MT FULL</t>
  </si>
  <si>
    <t>Pick Up Refresh DC 4X4 MT WORK</t>
  </si>
  <si>
    <t>Pick Up Refresh DC 4X4 MT FULL</t>
  </si>
  <si>
    <t>GB MT FL</t>
  </si>
  <si>
    <t>X7 Sport GS AT</t>
  </si>
  <si>
    <t>X7 Sport GS MT</t>
  </si>
  <si>
    <t>X7 Sport GL AT</t>
  </si>
  <si>
    <t>X7 Sport GT AT AWD</t>
  </si>
  <si>
    <t>SUV</t>
  </si>
  <si>
    <t>5MT</t>
  </si>
  <si>
    <t>Si</t>
  </si>
  <si>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</si>
  <si>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</si>
  <si>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</si>
  <si>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</si>
  <si>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</si>
  <si>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</si>
  <si>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</si>
  <si>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</si>
  <si>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</t>
  </si>
  <si>
    <t>Cierre Centralizado de Puertas</t>
  </si>
  <si>
    <t>Control de Estabilidad</t>
  </si>
  <si>
    <t>Control de radio al volante</t>
  </si>
  <si>
    <t>Control crucero</t>
  </si>
  <si>
    <t>Navegador GPS</t>
  </si>
  <si>
    <t>Radio</t>
  </si>
  <si>
    <t>Neblineros</t>
  </si>
  <si>
    <t>Llantas de aleación</t>
  </si>
  <si>
    <t>Espejos Eléctricos (E) / Abatibles (A)</t>
  </si>
  <si>
    <t>Sensor</t>
  </si>
  <si>
    <t>Cámara de retroceso</t>
  </si>
  <si>
    <t>Barras de techo</t>
  </si>
  <si>
    <t>Capacidad</t>
  </si>
  <si>
    <t>Precio Lista Sugerido</t>
  </si>
  <si>
    <t>Touch 7"</t>
  </si>
  <si>
    <t>c/Cámara</t>
  </si>
  <si>
    <t>X35</t>
  </si>
  <si>
    <t>BAIC X35 FL 1.5 MT Elite</t>
  </si>
  <si>
    <t>Touch 8"</t>
  </si>
  <si>
    <t>E</t>
  </si>
  <si>
    <t>BAIC X35 FL 1.5 MT Luxury</t>
  </si>
  <si>
    <t>X55</t>
  </si>
  <si>
    <t>BAIC X55 FL 1.5T MT Comfortable</t>
  </si>
  <si>
    <t>6MT</t>
  </si>
  <si>
    <t>Touch 9"</t>
  </si>
  <si>
    <t>BAIC X55 FL 1.5T MT Elite</t>
  </si>
  <si>
    <t>E / A</t>
  </si>
  <si>
    <t>BAIC X55 FL 1.5T AT Elite</t>
  </si>
  <si>
    <t>CVT</t>
  </si>
  <si>
    <t>1.500 T</t>
  </si>
  <si>
    <t>PURSC4X2MT</t>
  </si>
  <si>
    <t>Pick Up</t>
  </si>
  <si>
    <t>No</t>
  </si>
  <si>
    <t>CD</t>
  </si>
  <si>
    <t>PURSC4X4MT</t>
  </si>
  <si>
    <t>S6</t>
  </si>
  <si>
    <t>PURDC4X2MT</t>
  </si>
  <si>
    <t>PURDC4X4MT</t>
  </si>
  <si>
    <t>XUV500FLFWD</t>
  </si>
  <si>
    <t>W6</t>
  </si>
  <si>
    <t>W8</t>
  </si>
  <si>
    <t>XUV500FLAWD</t>
  </si>
  <si>
    <t>XUV500</t>
  </si>
  <si>
    <t>Pikup</t>
  </si>
  <si>
    <t>KUV100</t>
  </si>
  <si>
    <t>KUV100MT4X2</t>
  </si>
  <si>
    <t>BASE</t>
  </si>
  <si>
    <t>Citycar</t>
  </si>
  <si>
    <t>MID</t>
  </si>
  <si>
    <t>FULL</t>
  </si>
  <si>
    <t>BAIC</t>
  </si>
  <si>
    <t>MAHINDRA</t>
  </si>
  <si>
    <t>c/cámara</t>
  </si>
  <si>
    <t xml:space="preserve"> Precio Sugerido</t>
  </si>
  <si>
    <t>Bono Importador</t>
  </si>
  <si>
    <t>Precio sugerido sin financiamiento</t>
  </si>
  <si>
    <t>F2S4D2617 D DAWX</t>
  </si>
  <si>
    <t>F2S4D261F G GCX3</t>
  </si>
  <si>
    <t>J3C42G617 D D341</t>
  </si>
  <si>
    <t>J3C4D2G1U G G498</t>
  </si>
  <si>
    <t>J3C4D2G1U G G499</t>
  </si>
  <si>
    <t>S0S6L5G17 G GBB6</t>
  </si>
  <si>
    <t>BUC4L5G17 G G015</t>
  </si>
  <si>
    <t>Pik Up</t>
  </si>
  <si>
    <t>x</t>
  </si>
  <si>
    <t>Cod Artículo</t>
  </si>
  <si>
    <t>Cod Config</t>
  </si>
  <si>
    <t>xx</t>
  </si>
  <si>
    <t>Precio Sugerido Fleetsale</t>
  </si>
  <si>
    <t>FLELT</t>
  </si>
  <si>
    <t>COM</t>
  </si>
  <si>
    <t>ELT</t>
  </si>
  <si>
    <t>X35MT</t>
  </si>
  <si>
    <t>FLLUX</t>
  </si>
  <si>
    <t>X55FLTMT</t>
  </si>
  <si>
    <t>X55FLTCVT</t>
  </si>
  <si>
    <t>S4</t>
  </si>
  <si>
    <t>Sensor Retroceso</t>
  </si>
  <si>
    <t>NEW XUV500 III 4x2 CRDI MT W6</t>
  </si>
  <si>
    <t>NEW XUV500 III 4x2 CRDI MT W8</t>
  </si>
  <si>
    <t>NEW XUV500 III AWD CRDI MT W8</t>
  </si>
  <si>
    <t>Vigencia: desde 12 de Noviembre de 2021</t>
  </si>
  <si>
    <t>PRECIOS SUGERIDOS DE VENTA FLEETSALE N° 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</si>
</sst>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0.0%"/>
    <numFmt numFmtId="169" formatCode="#,###\ &quot;Kg&quot;"/>
    <numFmt numFmtId="170" formatCode="_(&quot;$&quot;* #,##0_);_(&quot;$&quot;* \(#,##0\);_(&quot;$&quot;* &quot;-&quot;_);_(@_)"/>
    <numFmt numFmtId="171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</font>
    <font>
      <sz val="11"/>
      <name val="Calibri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1"/>
      <name val="돋움"/>
      <family val="3"/>
      <charset val="129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color theme="0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8"/>
      <name val="Calibri"/>
      <family val="2"/>
    </font>
    <font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rgb="FFBFBFB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165" fontId="8" fillId="0" borderId="0" applyFont="0" applyFill="0" applyBorder="0" applyAlignment="0" applyProtection="0"/>
    <xf numFmtId="0" fontId="13" fillId="0" borderId="0">
      <alignment vertical="center"/>
    </xf>
    <xf numFmtId="41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3" fillId="0" borderId="0"/>
  </cellStyleXfs>
  <cellXfs count="183">
    <xf numFmtId="0" fontId="0" fillId="0" borderId="0" xfId="0"/>
    <xf numFmtId="0" fontId="0" fillId="0" borderId="0" xfId="0" applyFont="1"/>
    <xf numFmtId="0" fontId="9" fillId="5" borderId="2" xfId="4" applyFont="1" applyFill="1" applyBorder="1" applyAlignment="1">
      <alignment horizontal="left" vertical="center"/>
    </xf>
    <xf numFmtId="0" fontId="0" fillId="5" borderId="0" xfId="0" applyFont="1" applyFill="1"/>
    <xf numFmtId="9" fontId="2" fillId="5" borderId="1" xfId="1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left" vertical="center"/>
    </xf>
    <xf numFmtId="0" fontId="9" fillId="5" borderId="3" xfId="4" applyFont="1" applyFill="1" applyBorder="1" applyAlignment="1">
      <alignment horizontal="left" vertical="center"/>
    </xf>
    <xf numFmtId="167" fontId="2" fillId="5" borderId="8" xfId="6" applyNumberFormat="1" applyFont="1" applyFill="1" applyBorder="1" applyAlignment="1">
      <alignment horizontal="center" vertical="center"/>
    </xf>
    <xf numFmtId="167" fontId="2" fillId="5" borderId="9" xfId="6" applyNumberFormat="1" applyFont="1" applyFill="1" applyBorder="1" applyAlignment="1">
      <alignment horizontal="center" vertical="center"/>
    </xf>
    <xf numFmtId="167" fontId="2" fillId="5" borderId="10" xfId="6" applyNumberFormat="1" applyFont="1" applyFill="1" applyBorder="1" applyAlignment="1">
      <alignment horizontal="center" vertical="center"/>
    </xf>
    <xf numFmtId="167" fontId="2" fillId="5" borderId="11" xfId="6" applyNumberFormat="1" applyFont="1" applyFill="1" applyBorder="1" applyAlignment="1">
      <alignment horizontal="center" vertical="center"/>
    </xf>
    <xf numFmtId="167" fontId="2" fillId="5" borderId="12" xfId="6" applyNumberFormat="1" applyFont="1" applyFill="1" applyBorder="1" applyAlignment="1">
      <alignment horizontal="center" vertical="center"/>
    </xf>
    <xf numFmtId="167" fontId="2" fillId="5" borderId="13" xfId="6" applyNumberFormat="1" applyFont="1" applyFill="1" applyBorder="1" applyAlignment="1">
      <alignment horizontal="center" vertical="center"/>
    </xf>
    <xf numFmtId="167" fontId="2" fillId="5" borderId="14" xfId="6" applyNumberFormat="1" applyFont="1" applyFill="1" applyBorder="1" applyAlignment="1">
      <alignment horizontal="center" vertical="center"/>
    </xf>
    <xf numFmtId="167" fontId="2" fillId="5" borderId="15" xfId="6" applyNumberFormat="1" applyFont="1" applyFill="1" applyBorder="1" applyAlignment="1">
      <alignment horizontal="center" vertical="center"/>
    </xf>
    <xf numFmtId="167" fontId="2" fillId="5" borderId="16" xfId="6" applyNumberFormat="1" applyFont="1" applyFill="1" applyBorder="1" applyAlignment="1">
      <alignment horizontal="center" vertical="center"/>
    </xf>
    <xf numFmtId="9" fontId="2" fillId="5" borderId="17" xfId="1" applyFont="1" applyFill="1" applyBorder="1" applyAlignment="1">
      <alignment horizontal="center" vertical="center"/>
    </xf>
    <xf numFmtId="9" fontId="2" fillId="5" borderId="9" xfId="1" applyFont="1" applyFill="1" applyBorder="1" applyAlignment="1">
      <alignment horizontal="center" vertical="center"/>
    </xf>
    <xf numFmtId="9" fontId="2" fillId="5" borderId="11" xfId="1" applyFont="1" applyFill="1" applyBorder="1" applyAlignment="1">
      <alignment horizontal="center" vertical="center"/>
    </xf>
    <xf numFmtId="9" fontId="2" fillId="5" borderId="18" xfId="1" applyFont="1" applyFill="1" applyBorder="1" applyAlignment="1">
      <alignment horizontal="center" vertical="center"/>
    </xf>
    <xf numFmtId="9" fontId="2" fillId="5" borderId="13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8" fontId="0" fillId="0" borderId="0" xfId="1" applyNumberFormat="1" applyFont="1" applyAlignment="1">
      <alignment horizontal="center"/>
    </xf>
    <xf numFmtId="168" fontId="14" fillId="0" borderId="0" xfId="1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/>
    <xf numFmtId="41" fontId="14" fillId="0" borderId="0" xfId="8" applyFont="1" applyAlignment="1" applyProtection="1">
      <alignment horizontal="center" vertical="center"/>
      <protection locked="0"/>
    </xf>
    <xf numFmtId="167" fontId="2" fillId="5" borderId="25" xfId="6" applyNumberFormat="1" applyFont="1" applyFill="1" applyBorder="1" applyAlignment="1">
      <alignment horizontal="center" vertical="center"/>
    </xf>
    <xf numFmtId="167" fontId="2" fillId="5" borderId="26" xfId="6" applyNumberFormat="1" applyFont="1" applyFill="1" applyBorder="1" applyAlignment="1">
      <alignment horizontal="center" vertical="center"/>
    </xf>
    <xf numFmtId="167" fontId="2" fillId="5" borderId="27" xfId="6" applyNumberFormat="1" applyFont="1" applyFill="1" applyBorder="1" applyAlignment="1">
      <alignment horizontal="center" vertical="center"/>
    </xf>
    <xf numFmtId="9" fontId="2" fillId="5" borderId="28" xfId="1" applyFont="1" applyFill="1" applyBorder="1" applyAlignment="1">
      <alignment horizontal="center" vertical="center"/>
    </xf>
    <xf numFmtId="9" fontId="2" fillId="5" borderId="26" xfId="1" applyFont="1" applyFill="1" applyBorder="1" applyAlignment="1">
      <alignment horizontal="center" vertical="center"/>
    </xf>
    <xf numFmtId="3" fontId="0" fillId="0" borderId="0" xfId="0" applyNumberFormat="1" applyFont="1"/>
    <xf numFmtId="0" fontId="9" fillId="5" borderId="29" xfId="4" applyFont="1" applyFill="1" applyBorder="1" applyAlignment="1">
      <alignment horizontal="left" vertical="center"/>
    </xf>
    <xf numFmtId="0" fontId="9" fillId="5" borderId="30" xfId="4" applyFont="1" applyFill="1" applyBorder="1" applyAlignment="1">
      <alignment horizontal="left" vertical="center"/>
    </xf>
    <xf numFmtId="167" fontId="2" fillId="5" borderId="31" xfId="6" applyNumberFormat="1" applyFont="1" applyFill="1" applyBorder="1" applyAlignment="1">
      <alignment horizontal="center" vertical="center"/>
    </xf>
    <xf numFmtId="167" fontId="2" fillId="5" borderId="32" xfId="6" applyNumberFormat="1" applyFont="1" applyFill="1" applyBorder="1" applyAlignment="1">
      <alignment horizontal="center" vertical="center"/>
    </xf>
    <xf numFmtId="167" fontId="2" fillId="5" borderId="33" xfId="6" applyNumberFormat="1" applyFont="1" applyFill="1" applyBorder="1" applyAlignment="1">
      <alignment horizontal="center" vertical="center"/>
    </xf>
    <xf numFmtId="9" fontId="2" fillId="5" borderId="34" xfId="1" applyFont="1" applyFill="1" applyBorder="1" applyAlignment="1">
      <alignment horizontal="center" vertical="center"/>
    </xf>
    <xf numFmtId="9" fontId="2" fillId="5" borderId="32" xfId="1" applyFont="1" applyFill="1" applyBorder="1" applyAlignment="1">
      <alignment horizontal="center" vertical="center"/>
    </xf>
    <xf numFmtId="0" fontId="4" fillId="2" borderId="36" xfId="4" applyFont="1" applyFill="1" applyBorder="1" applyAlignment="1">
      <alignment horizontal="centerContinuous" vertical="center"/>
    </xf>
    <xf numFmtId="0" fontId="19" fillId="2" borderId="36" xfId="4" applyFont="1" applyFill="1" applyBorder="1" applyAlignment="1">
      <alignment horizontal="center" vertical="center" textRotation="90" wrapText="1"/>
    </xf>
    <xf numFmtId="3" fontId="19" fillId="2" borderId="36" xfId="4" applyNumberFormat="1" applyFont="1" applyFill="1" applyBorder="1" applyAlignment="1">
      <alignment horizontal="center" vertical="center" textRotation="90" wrapText="1"/>
    </xf>
    <xf numFmtId="0" fontId="19" fillId="2" borderId="37" xfId="4" applyFont="1" applyFill="1" applyBorder="1" applyAlignment="1">
      <alignment horizontal="center" vertical="center" textRotation="90" wrapText="1"/>
    </xf>
    <xf numFmtId="0" fontId="15" fillId="2" borderId="38" xfId="4" applyFont="1" applyFill="1" applyBorder="1" applyAlignment="1">
      <alignment horizontal="center" vertical="center" wrapText="1" shrinkToFit="1"/>
    </xf>
    <xf numFmtId="0" fontId="0" fillId="0" borderId="0" xfId="0" applyFill="1"/>
    <xf numFmtId="0" fontId="4" fillId="2" borderId="43" xfId="4" applyFont="1" applyFill="1" applyBorder="1" applyAlignment="1">
      <alignment horizontal="centerContinuous" vertical="center"/>
    </xf>
    <xf numFmtId="0" fontId="5" fillId="2" borderId="44" xfId="4" applyFont="1" applyFill="1" applyBorder="1" applyAlignment="1">
      <alignment horizontal="center" vertical="center"/>
    </xf>
    <xf numFmtId="3" fontId="5" fillId="2" borderId="44" xfId="4" applyNumberFormat="1" applyFont="1" applyFill="1" applyBorder="1" applyAlignment="1">
      <alignment horizontal="center" vertical="center"/>
    </xf>
    <xf numFmtId="0" fontId="17" fillId="2" borderId="45" xfId="4" applyFont="1" applyFill="1" applyBorder="1" applyAlignment="1">
      <alignment horizontal="center" vertical="center" wrapText="1" shrinkToFit="1"/>
    </xf>
    <xf numFmtId="169" fontId="18" fillId="0" borderId="47" xfId="4" applyNumberFormat="1" applyFont="1" applyBorder="1" applyAlignment="1">
      <alignment horizontal="center" vertical="center"/>
    </xf>
    <xf numFmtId="0" fontId="18" fillId="0" borderId="47" xfId="4" applyFont="1" applyBorder="1" applyAlignment="1">
      <alignment horizontal="center" vertical="center"/>
    </xf>
    <xf numFmtId="3" fontId="18" fillId="0" borderId="47" xfId="4" applyNumberFormat="1" applyFont="1" applyBorder="1" applyAlignment="1">
      <alignment horizontal="center" vertical="center"/>
    </xf>
    <xf numFmtId="0" fontId="4" fillId="2" borderId="46" xfId="4" applyFont="1" applyFill="1" applyBorder="1" applyAlignment="1">
      <alignment horizontal="centerContinuous" vertical="center"/>
    </xf>
    <xf numFmtId="0" fontId="5" fillId="2" borderId="47" xfId="4" applyFont="1" applyFill="1" applyBorder="1" applyAlignment="1">
      <alignment horizontal="center" vertical="center"/>
    </xf>
    <xf numFmtId="3" fontId="5" fillId="2" borderId="47" xfId="4" applyNumberFormat="1" applyFont="1" applyFill="1" applyBorder="1" applyAlignment="1">
      <alignment horizontal="center" vertical="center"/>
    </xf>
    <xf numFmtId="0" fontId="17" fillId="2" borderId="48" xfId="4" applyFont="1" applyFill="1" applyBorder="1" applyAlignment="1">
      <alignment horizontal="center" vertical="center" wrapText="1" shrinkToFit="1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169" fontId="18" fillId="0" borderId="49" xfId="4" applyNumberFormat="1" applyFont="1" applyBorder="1" applyAlignment="1">
      <alignment horizontal="center" vertical="center"/>
    </xf>
    <xf numFmtId="3" fontId="18" fillId="0" borderId="49" xfId="4" applyNumberFormat="1" applyFont="1" applyBorder="1" applyAlignment="1">
      <alignment horizontal="center" vertical="center"/>
    </xf>
    <xf numFmtId="0" fontId="18" fillId="0" borderId="49" xfId="4" applyFont="1" applyBorder="1" applyAlignment="1">
      <alignment horizontal="center" vertical="center"/>
    </xf>
    <xf numFmtId="0" fontId="9" fillId="0" borderId="46" xfId="4" applyFont="1" applyBorder="1" applyAlignment="1">
      <alignment horizontal="left" vertical="center"/>
    </xf>
    <xf numFmtId="170" fontId="9" fillId="0" borderId="48" xfId="4" applyNumberFormat="1" applyFont="1" applyBorder="1" applyAlignment="1">
      <alignment horizontal="center" vertical="center"/>
    </xf>
    <xf numFmtId="167" fontId="9" fillId="0" borderId="48" xfId="6" applyNumberFormat="1" applyFont="1" applyFill="1" applyBorder="1" applyAlignment="1">
      <alignment horizontal="center" vertical="center"/>
    </xf>
    <xf numFmtId="0" fontId="9" fillId="0" borderId="46" xfId="4" applyFont="1" applyFill="1" applyBorder="1" applyAlignment="1">
      <alignment horizontal="left" vertical="center"/>
    </xf>
    <xf numFmtId="169" fontId="18" fillId="0" borderId="47" xfId="4" applyNumberFormat="1" applyFont="1" applyFill="1" applyBorder="1" applyAlignment="1">
      <alignment horizontal="center" vertical="center"/>
    </xf>
    <xf numFmtId="0" fontId="18" fillId="0" borderId="47" xfId="4" applyFont="1" applyFill="1" applyBorder="1" applyAlignment="1">
      <alignment horizontal="center" vertical="center"/>
    </xf>
    <xf numFmtId="3" fontId="18" fillId="0" borderId="47" xfId="4" applyNumberFormat="1" applyFont="1" applyFill="1" applyBorder="1" applyAlignment="1">
      <alignment horizontal="center" vertical="center"/>
    </xf>
    <xf numFmtId="170" fontId="9" fillId="0" borderId="48" xfId="4" applyNumberFormat="1" applyFont="1" applyFill="1" applyBorder="1" applyAlignment="1">
      <alignment horizontal="center" vertical="center"/>
    </xf>
    <xf numFmtId="0" fontId="9" fillId="0" borderId="35" xfId="4" applyFont="1" applyBorder="1" applyAlignment="1">
      <alignment horizontal="left" vertical="center"/>
    </xf>
    <xf numFmtId="170" fontId="9" fillId="0" borderId="50" xfId="4" applyNumberFormat="1" applyFont="1" applyBorder="1" applyAlignment="1">
      <alignment horizontal="center" vertical="center"/>
    </xf>
    <xf numFmtId="0" fontId="21" fillId="0" borderId="0" xfId="4" applyFont="1" applyAlignment="1">
      <alignment horizontal="centerContinuous"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5" fillId="0" borderId="0" xfId="4" applyFont="1" applyAlignment="1">
      <alignment horizontal="centerContinuous" vertical="center"/>
    </xf>
    <xf numFmtId="0" fontId="26" fillId="0" borderId="0" xfId="4" applyFont="1" applyAlignment="1">
      <alignment horizontal="centerContinuous" vertical="center"/>
    </xf>
    <xf numFmtId="0" fontId="27" fillId="0" borderId="0" xfId="4" applyFont="1" applyAlignment="1">
      <alignment vertical="center"/>
    </xf>
    <xf numFmtId="0" fontId="28" fillId="5" borderId="0" xfId="4" applyFont="1" applyFill="1" applyAlignment="1">
      <alignment vertical="center"/>
    </xf>
    <xf numFmtId="171" fontId="29" fillId="0" borderId="0" xfId="10" applyNumberFormat="1" applyFont="1" applyFill="1" applyBorder="1" applyAlignment="1">
      <alignment vertical="center"/>
    </xf>
    <xf numFmtId="0" fontId="30" fillId="0" borderId="0" xfId="4" applyFont="1" applyAlignment="1">
      <alignment vertical="center"/>
    </xf>
    <xf numFmtId="0" fontId="30" fillId="5" borderId="0" xfId="4" applyFont="1" applyFill="1" applyAlignment="1">
      <alignment horizontal="centerContinuous" vertical="center"/>
    </xf>
    <xf numFmtId="0" fontId="31" fillId="0" borderId="0" xfId="4" applyFont="1" applyAlignment="1">
      <alignment horizontal="left" vertical="center"/>
    </xf>
    <xf numFmtId="0" fontId="28" fillId="0" borderId="0" xfId="4" applyFont="1" applyAlignment="1">
      <alignment horizontal="centerContinuous" vertical="center"/>
    </xf>
    <xf numFmtId="0" fontId="30" fillId="0" borderId="0" xfId="4" applyFont="1" applyAlignment="1">
      <alignment horizontal="centerContinuous" vertical="center"/>
    </xf>
    <xf numFmtId="0" fontId="31" fillId="0" borderId="0" xfId="4" applyFont="1" applyAlignment="1">
      <alignment horizontal="centerContinuous" vertical="center"/>
    </xf>
    <xf numFmtId="0" fontId="32" fillId="0" borderId="0" xfId="4" applyFont="1" applyAlignment="1">
      <alignment horizontal="centerContinuous" vertical="center"/>
    </xf>
    <xf numFmtId="0" fontId="4" fillId="2" borderId="39" xfId="4" applyFont="1" applyFill="1" applyBorder="1" applyAlignment="1">
      <alignment horizontal="center" vertical="center"/>
    </xf>
    <xf numFmtId="0" fontId="33" fillId="0" borderId="0" xfId="5" applyFont="1" applyAlignment="1">
      <alignment vertical="center"/>
    </xf>
    <xf numFmtId="0" fontId="5" fillId="2" borderId="39" xfId="4" applyFont="1" applyFill="1" applyBorder="1" applyAlignment="1">
      <alignment horizontal="center" vertical="center" wrapText="1" shrinkToFit="1"/>
    </xf>
    <xf numFmtId="0" fontId="34" fillId="5" borderId="0" xfId="5" applyFont="1" applyFill="1" applyAlignment="1">
      <alignment vertical="center"/>
    </xf>
    <xf numFmtId="164" fontId="6" fillId="6" borderId="39" xfId="5" applyNumberFormat="1" applyFont="1" applyFill="1" applyBorder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37" fillId="5" borderId="0" xfId="4" applyFont="1" applyFill="1" applyAlignment="1">
      <alignment vertical="center"/>
    </xf>
    <xf numFmtId="171" fontId="38" fillId="0" borderId="0" xfId="11" applyNumberFormat="1" applyFont="1" applyFill="1" applyBorder="1" applyAlignment="1">
      <alignment horizontal="center" vertical="center"/>
    </xf>
    <xf numFmtId="42" fontId="38" fillId="0" borderId="0" xfId="12" applyFont="1" applyFill="1" applyBorder="1" applyAlignment="1">
      <alignment horizontal="center" vertical="center"/>
    </xf>
    <xf numFmtId="171" fontId="39" fillId="5" borderId="0" xfId="10" applyNumberFormat="1" applyFont="1" applyFill="1" applyAlignment="1">
      <alignment horizontal="center" vertical="center"/>
    </xf>
    <xf numFmtId="0" fontId="3" fillId="0" borderId="0" xfId="4" applyAlignment="1">
      <alignment vertical="center"/>
    </xf>
    <xf numFmtId="0" fontId="4" fillId="2" borderId="39" xfId="4" applyFont="1" applyFill="1" applyBorder="1" applyAlignment="1">
      <alignment horizontal="centerContinuous" vertical="center"/>
    </xf>
    <xf numFmtId="0" fontId="33" fillId="0" borderId="0" xfId="5" applyFont="1" applyAlignment="1">
      <alignment horizontal="left" vertical="center"/>
    </xf>
    <xf numFmtId="3" fontId="38" fillId="5" borderId="0" xfId="4" applyNumberFormat="1" applyFont="1" applyFill="1" applyAlignment="1">
      <alignment horizontal="center" vertical="center"/>
    </xf>
    <xf numFmtId="164" fontId="6" fillId="6" borderId="39" xfId="5" applyNumberFormat="1" applyFont="1" applyFill="1" applyBorder="1" applyAlignment="1">
      <alignment vertical="center" wrapText="1"/>
    </xf>
    <xf numFmtId="0" fontId="34" fillId="4" borderId="0" xfId="5" applyFont="1" applyFill="1" applyAlignment="1">
      <alignment vertical="center"/>
    </xf>
    <xf numFmtId="0" fontId="38" fillId="0" borderId="1" xfId="4" applyFont="1" applyBorder="1" applyAlignment="1">
      <alignment horizontal="center" vertical="center"/>
    </xf>
    <xf numFmtId="3" fontId="41" fillId="0" borderId="0" xfId="4" applyNumberFormat="1" applyFont="1" applyAlignment="1">
      <alignment horizontal="left" vertical="center"/>
    </xf>
    <xf numFmtId="170" fontId="20" fillId="0" borderId="34" xfId="4" applyNumberFormat="1" applyFont="1" applyBorder="1" applyAlignment="1">
      <alignment horizontal="center" vertical="center"/>
    </xf>
    <xf numFmtId="170" fontId="20" fillId="0" borderId="1" xfId="4" applyNumberFormat="1" applyFont="1" applyBorder="1" applyAlignment="1">
      <alignment horizontal="center" vertical="center"/>
    </xf>
    <xf numFmtId="0" fontId="34" fillId="0" borderId="0" xfId="4" applyFont="1" applyAlignment="1">
      <alignment vertical="center"/>
    </xf>
    <xf numFmtId="0" fontId="42" fillId="7" borderId="0" xfId="4" applyFont="1" applyFill="1" applyAlignment="1">
      <alignment horizontal="center" vertical="center"/>
    </xf>
    <xf numFmtId="0" fontId="40" fillId="0" borderId="0" xfId="4" applyFont="1" applyAlignment="1">
      <alignment vertical="center"/>
    </xf>
    <xf numFmtId="170" fontId="20" fillId="0" borderId="0" xfId="4" applyNumberFormat="1" applyFont="1" applyAlignment="1">
      <alignment horizontal="center" vertical="center"/>
    </xf>
    <xf numFmtId="0" fontId="38" fillId="0" borderId="0" xfId="4" applyFont="1" applyAlignment="1">
      <alignment vertical="center"/>
    </xf>
    <xf numFmtId="0" fontId="34" fillId="0" borderId="0" xfId="4" applyFont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5" fillId="5" borderId="0" xfId="4" applyFont="1" applyFill="1" applyAlignment="1">
      <alignment vertical="center"/>
    </xf>
    <xf numFmtId="0" fontId="45" fillId="0" borderId="0" xfId="4" applyFont="1" applyAlignment="1">
      <alignment horizontal="center" vertical="center"/>
    </xf>
    <xf numFmtId="0" fontId="46" fillId="0" borderId="0" xfId="4" applyFont="1" applyAlignment="1">
      <alignment horizontal="center" vertical="center"/>
    </xf>
    <xf numFmtId="171" fontId="47" fillId="0" borderId="0" xfId="10" applyNumberFormat="1" applyFont="1" applyFill="1" applyAlignment="1">
      <alignment vertical="center"/>
    </xf>
    <xf numFmtId="0" fontId="22" fillId="0" borderId="0" xfId="4" applyFont="1" applyAlignment="1">
      <alignment vertical="center" wrapText="1"/>
    </xf>
    <xf numFmtId="0" fontId="22" fillId="0" borderId="0" xfId="4" applyFont="1" applyAlignment="1">
      <alignment horizontal="centerContinuous" vertical="center"/>
    </xf>
    <xf numFmtId="0" fontId="42" fillId="0" borderId="0" xfId="4" applyFont="1" applyAlignment="1">
      <alignment horizontal="left" vertical="center"/>
    </xf>
    <xf numFmtId="0" fontId="1" fillId="5" borderId="0" xfId="2" applyFill="1"/>
    <xf numFmtId="0" fontId="16" fillId="5" borderId="0" xfId="2" applyFont="1" applyFill="1"/>
    <xf numFmtId="0" fontId="24" fillId="5" borderId="0" xfId="14" applyFont="1" applyFill="1" applyAlignment="1">
      <alignment horizontal="center" vertical="center" wrapText="1"/>
    </xf>
    <xf numFmtId="0" fontId="0" fillId="5" borderId="0" xfId="0" applyFill="1"/>
    <xf numFmtId="0" fontId="48" fillId="5" borderId="0" xfId="14" applyFont="1" applyFill="1" applyAlignment="1">
      <alignment horizontal="center" vertical="center" wrapText="1"/>
    </xf>
    <xf numFmtId="0" fontId="49" fillId="5" borderId="0" xfId="14" applyFont="1" applyFill="1" applyAlignment="1">
      <alignment vertical="center"/>
    </xf>
    <xf numFmtId="0" fontId="50" fillId="5" borderId="0" xfId="14" applyFont="1" applyFill="1" applyAlignment="1">
      <alignment vertical="center"/>
    </xf>
    <xf numFmtId="0" fontId="4" fillId="2" borderId="39" xfId="14" applyFont="1" applyFill="1" applyBorder="1" applyAlignment="1">
      <alignment horizontal="center" vertical="center"/>
    </xf>
    <xf numFmtId="0" fontId="4" fillId="2" borderId="51" xfId="14" applyFont="1" applyFill="1" applyBorder="1" applyAlignment="1">
      <alignment horizontal="center" vertical="center"/>
    </xf>
    <xf numFmtId="0" fontId="4" fillId="2" borderId="52" xfId="14" applyFont="1" applyFill="1" applyBorder="1" applyAlignment="1">
      <alignment horizontal="center" vertical="center"/>
    </xf>
    <xf numFmtId="0" fontId="33" fillId="5" borderId="0" xfId="5" applyFont="1" applyFill="1" applyAlignment="1">
      <alignment horizontal="left" vertical="center"/>
    </xf>
    <xf numFmtId="0" fontId="33" fillId="4" borderId="39" xfId="5" applyFont="1" applyFill="1" applyBorder="1" applyAlignment="1">
      <alignment horizontal="center" vertical="center" wrapText="1"/>
    </xf>
    <xf numFmtId="171" fontId="16" fillId="5" borderId="0" xfId="11" applyNumberFormat="1" applyFont="1" applyFill="1"/>
    <xf numFmtId="170" fontId="20" fillId="5" borderId="34" xfId="14" applyNumberFormat="1" applyFont="1" applyFill="1" applyBorder="1" applyAlignment="1">
      <alignment horizontal="center" vertical="center"/>
    </xf>
    <xf numFmtId="9" fontId="20" fillId="5" borderId="34" xfId="13" applyFont="1" applyFill="1" applyBorder="1" applyAlignment="1">
      <alignment horizontal="center" vertical="center"/>
    </xf>
    <xf numFmtId="0" fontId="16" fillId="5" borderId="0" xfId="0" applyFont="1" applyFill="1"/>
    <xf numFmtId="0" fontId="42" fillId="0" borderId="0" xfId="4" applyFont="1" applyAlignment="1">
      <alignment vertical="center"/>
    </xf>
    <xf numFmtId="0" fontId="5" fillId="0" borderId="53" xfId="0" applyFont="1" applyFill="1" applyBorder="1"/>
    <xf numFmtId="170" fontId="20" fillId="0" borderId="54" xfId="14" applyNumberFormat="1" applyFont="1" applyFill="1" applyBorder="1" applyAlignment="1">
      <alignment horizontal="left" vertical="center"/>
    </xf>
    <xf numFmtId="170" fontId="20" fillId="0" borderId="53" xfId="14" applyNumberFormat="1" applyFont="1" applyFill="1" applyBorder="1" applyAlignment="1">
      <alignment horizontal="left" vertical="center"/>
    </xf>
    <xf numFmtId="0" fontId="38" fillId="0" borderId="0" xfId="4" applyFont="1" applyBorder="1" applyAlignment="1">
      <alignment horizontal="center" vertical="center"/>
    </xf>
    <xf numFmtId="0" fontId="40" fillId="0" borderId="0" xfId="4" applyFont="1" applyBorder="1" applyAlignment="1">
      <alignment vertical="center"/>
    </xf>
    <xf numFmtId="170" fontId="20" fillId="0" borderId="0" xfId="4" applyNumberFormat="1" applyFont="1" applyBorder="1" applyAlignment="1">
      <alignment horizontal="center" vertical="center"/>
    </xf>
    <xf numFmtId="9" fontId="20" fillId="0" borderId="0" xfId="13" applyFont="1" applyBorder="1" applyAlignment="1">
      <alignment horizontal="center" vertical="center"/>
    </xf>
    <xf numFmtId="0" fontId="40" fillId="0" borderId="34" xfId="4" applyFont="1" applyFill="1" applyBorder="1" applyAlignment="1">
      <alignment vertical="center"/>
    </xf>
    <xf numFmtId="170" fontId="20" fillId="8" borderId="1" xfId="4" applyNumberFormat="1" applyFont="1" applyFill="1" applyBorder="1" applyAlignment="1">
      <alignment horizontal="center" vertical="center"/>
    </xf>
    <xf numFmtId="9" fontId="20" fillId="8" borderId="1" xfId="13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0" fontId="33" fillId="4" borderId="0" xfId="5" applyFont="1" applyFill="1" applyAlignment="1">
      <alignment horizontal="center" vertical="center" wrapText="1"/>
    </xf>
    <xf numFmtId="0" fontId="50" fillId="5" borderId="0" xfId="14" applyFont="1" applyFill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 wrapText="1" shrinkToFit="1"/>
    </xf>
    <xf numFmtId="0" fontId="5" fillId="2" borderId="22" xfId="4" applyFont="1" applyFill="1" applyBorder="1" applyAlignment="1">
      <alignment horizontal="center" vertical="center" wrapText="1" shrinkToFit="1"/>
    </xf>
    <xf numFmtId="164" fontId="6" fillId="3" borderId="21" xfId="5" applyNumberFormat="1" applyFont="1" applyFill="1" applyBorder="1" applyAlignment="1">
      <alignment horizontal="center" vertical="center" wrapText="1"/>
    </xf>
    <xf numFmtId="164" fontId="6" fillId="3" borderId="24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4" borderId="21" xfId="5" applyFont="1" applyFill="1" applyBorder="1" applyAlignment="1">
      <alignment horizontal="center" vertical="center" wrapText="1"/>
    </xf>
    <xf numFmtId="0" fontId="7" fillId="4" borderId="24" xfId="5" applyFont="1" applyFill="1" applyBorder="1" applyAlignment="1">
      <alignment horizontal="center" vertical="center" wrapText="1"/>
    </xf>
    <xf numFmtId="0" fontId="7" fillId="4" borderId="20" xfId="5" applyFont="1" applyFill="1" applyBorder="1" applyAlignment="1">
      <alignment horizontal="center" vertical="center" wrapText="1"/>
    </xf>
    <xf numFmtId="0" fontId="7" fillId="4" borderId="23" xfId="5" applyFont="1" applyFill="1" applyBorder="1" applyAlignment="1">
      <alignment horizontal="center" vertical="center" wrapText="1"/>
    </xf>
    <xf numFmtId="0" fontId="7" fillId="4" borderId="19" xfId="5" applyFont="1" applyFill="1" applyBorder="1" applyAlignment="1">
      <alignment horizontal="center" vertical="center" wrapText="1"/>
    </xf>
    <xf numFmtId="0" fontId="7" fillId="4" borderId="22" xfId="5" applyFont="1" applyFill="1" applyBorder="1" applyAlignment="1">
      <alignment horizontal="center" vertical="center" wrapText="1"/>
    </xf>
  </cellXfs>
  <cellStyles count="15">
    <cellStyle name="Millares [0]" xfId="8" builtinId="6"/>
    <cellStyle name="Millares 10 10" xfId="11" xr:uid="{91359C9F-B032-4D6B-A82B-CA4CC721F149}"/>
    <cellStyle name="Millares 2" xfId="10" xr:uid="{A7BB3613-DEF5-4499-B31B-F62F3C60D4C6}"/>
    <cellStyle name="Millares 3" xfId="3" xr:uid="{C05B5531-77B8-4FC5-970A-FDDB82D4D3F0}"/>
    <cellStyle name="Moneda [0] 2" xfId="12" xr:uid="{6C86074A-C0AF-44C4-A096-465A7708A3FF}"/>
    <cellStyle name="Moneda 2" xfId="6" xr:uid="{F9FAC95F-DDA3-49EF-A390-EF01EF4C91DE}"/>
    <cellStyle name="Normal" xfId="0" builtinId="0"/>
    <cellStyle name="Normal 2 10" xfId="14" xr:uid="{E3EE213E-8F40-4AF9-B7CC-A77CF9806800}"/>
    <cellStyle name="Normal 2 2" xfId="9" xr:uid="{84614B72-0CD6-41AC-84F1-B643F0B64CAD}"/>
    <cellStyle name="Normal 241" xfId="7" xr:uid="{2A44110C-33F5-4D60-8298-EE83A6697594}"/>
    <cellStyle name="Normal 4" xfId="2" xr:uid="{FF5BCE25-EA2F-4B8F-83A5-EB6F7014C673}"/>
    <cellStyle name="Normal 7" xfId="4" xr:uid="{9F58AE23-C8D3-4895-9786-4CDD42E3718E}"/>
    <cellStyle name="Normal_Libro2" xfId="5" xr:uid="{E6498A4D-F8B9-4B4A-998C-4089CF5495AF}"/>
    <cellStyle name="Porcentaje" xfId="1" builtinId="5"/>
    <cellStyle name="Porcentaje 2" xfId="13" xr:uid="{A840D7BF-170A-4184-931E-BF91A23A9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2475547</xdr:colOff>
      <xdr:row>4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7BABF-73E7-47BD-897D-8D7F72A78E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61925" y="276225"/>
          <a:ext cx="3238908" cy="7302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76200</xdr:rowOff>
    </xdr:from>
    <xdr:to>
      <xdr:col>15</xdr:col>
      <xdr:colOff>219076</xdr:colOff>
      <xdr:row>5</xdr:row>
      <xdr:rowOff>128058</xdr:rowOff>
    </xdr:to>
    <xdr:pic>
      <xdr:nvPicPr>
        <xdr:cNvPr id="3" name="6 Imagen" descr="LOGO AG 02.jpg">
          <a:extLst>
            <a:ext uri="{FF2B5EF4-FFF2-40B4-BE49-F238E27FC236}">
              <a16:creationId xmlns:a16="http://schemas.microsoft.com/office/drawing/2014/main" id="{DE253034-74EC-4F71-8F4C-FDDAC808D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0" y="76200"/>
          <a:ext cx="1676401" cy="118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E207747-14E1-4206-802E-B496A35FF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10584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127001</xdr:colOff>
      <xdr:row>0</xdr:row>
      <xdr:rowOff>455084</xdr:rowOff>
    </xdr:from>
    <xdr:to>
      <xdr:col>3</xdr:col>
      <xdr:colOff>21576</xdr:colOff>
      <xdr:row>2</xdr:row>
      <xdr:rowOff>317501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0EE76-2321-465F-894D-C14054E5E2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8" t="35835" r="16516" b="37229"/>
        <a:stretch/>
      </xdr:blipFill>
      <xdr:spPr>
        <a:xfrm>
          <a:off x="127001" y="455084"/>
          <a:ext cx="3238908" cy="73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74084</xdr:colOff>
      <xdr:row>0</xdr:row>
      <xdr:rowOff>95250</xdr:rowOff>
    </xdr:from>
    <xdr:to>
      <xdr:col>9</xdr:col>
      <xdr:colOff>575870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DBE903D-59AB-4AC7-80F7-DA9B052B9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0784" y="95250"/>
          <a:ext cx="1263786" cy="1010709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212804</xdr:rowOff>
    </xdr:from>
    <xdr:to>
      <xdr:col>3</xdr:col>
      <xdr:colOff>31751</xdr:colOff>
      <xdr:row>3</xdr:row>
      <xdr:rowOff>69321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44DDF2-9CFF-4832-83E3-FAA679E9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417" y="477387"/>
          <a:ext cx="1862667" cy="417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1</xdr:row>
      <xdr:rowOff>0</xdr:rowOff>
    </xdr:from>
    <xdr:to>
      <xdr:col>11</xdr:col>
      <xdr:colOff>716459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9235F3-E041-436C-A0B0-1656D08E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190500"/>
          <a:ext cx="3945435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/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462F-581D-4408-AB04-CC51B49A3F74}">
  <dimension ref="A2:X34"/>
  <sheetViews>
    <sheetView zoomScale="70" zoomScaleNormal="70" workbookViewId="0">
      <pane xSplit="2" ySplit="7" topLeftCell="G8" activePane="bottomRight" state="frozen"/>
      <selection pane="topRight" activeCell="C1" sqref="C1"/>
      <selection pane="bottomLeft" activeCell="A5" sqref="A5"/>
      <selection pane="bottomRight" activeCell="Q23" sqref="Q23"/>
    </sheetView>
  </sheetViews>
  <sheetFormatPr baseColWidth="10" defaultRowHeight="15" x14ac:dyDescent="0.25"/>
  <cols>
    <col min="1" max="1" width="13.85546875" customWidth="1"/>
    <col min="2" max="2" width="44.140625" bestFit="1" customWidth="1"/>
    <col min="24" max="24" width="14.85546875" bestFit="1" customWidth="1"/>
  </cols>
  <sheetData>
    <row r="2" spans="1:24" ht="23.25" x14ac:dyDescent="0.25">
      <c r="F2" s="75" t="s">
        <v>139</v>
      </c>
      <c r="G2" s="75"/>
      <c r="H2" s="124"/>
      <c r="I2" s="124"/>
      <c r="J2" s="124"/>
      <c r="K2" s="125"/>
      <c r="L2" s="125"/>
      <c r="M2" s="125"/>
      <c r="N2" s="125"/>
    </row>
    <row r="3" spans="1:24" ht="21" x14ac:dyDescent="0.25">
      <c r="F3" s="82"/>
      <c r="G3" s="126" t="s">
        <v>138</v>
      </c>
      <c r="H3" s="143"/>
      <c r="I3" s="143"/>
      <c r="J3" s="143"/>
      <c r="K3" s="86"/>
      <c r="L3" s="86"/>
      <c r="M3" s="86"/>
      <c r="N3" s="86"/>
    </row>
    <row r="7" spans="1:24" ht="78" x14ac:dyDescent="0.25">
      <c r="B7" s="41" t="s">
        <v>48</v>
      </c>
      <c r="C7" s="42" t="s">
        <v>49</v>
      </c>
      <c r="D7" s="42" t="s">
        <v>50</v>
      </c>
      <c r="E7" s="43" t="s">
        <v>51</v>
      </c>
      <c r="F7" s="42" t="s">
        <v>52</v>
      </c>
      <c r="G7" s="42" t="s">
        <v>53</v>
      </c>
      <c r="H7" s="42" t="s">
        <v>54</v>
      </c>
      <c r="I7" s="42" t="s">
        <v>55</v>
      </c>
      <c r="J7" s="42" t="s">
        <v>56</v>
      </c>
      <c r="K7" s="42" t="s">
        <v>57</v>
      </c>
      <c r="L7" s="42" t="s">
        <v>58</v>
      </c>
      <c r="M7" s="42" t="s">
        <v>59</v>
      </c>
      <c r="N7" s="42" t="s">
        <v>60</v>
      </c>
      <c r="O7" s="42" t="s">
        <v>61</v>
      </c>
      <c r="P7" s="42" t="s">
        <v>62</v>
      </c>
      <c r="Q7" s="42" t="s">
        <v>63</v>
      </c>
      <c r="R7" s="42" t="s">
        <v>64</v>
      </c>
      <c r="S7" s="42" t="s">
        <v>65</v>
      </c>
      <c r="T7" s="42" t="s">
        <v>134</v>
      </c>
      <c r="U7" s="42" t="s">
        <v>67</v>
      </c>
      <c r="V7" s="42" t="s">
        <v>68</v>
      </c>
      <c r="W7" s="44" t="s">
        <v>69</v>
      </c>
      <c r="X7" s="45" t="s">
        <v>70</v>
      </c>
    </row>
    <row r="9" spans="1:24" ht="15.75" x14ac:dyDescent="0.25">
      <c r="A9" s="154" t="s">
        <v>107</v>
      </c>
      <c r="B9" s="54" t="s">
        <v>73</v>
      </c>
      <c r="C9" s="55"/>
      <c r="D9" s="55"/>
      <c r="E9" s="56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7"/>
    </row>
    <row r="10" spans="1:24" x14ac:dyDescent="0.25">
      <c r="A10" s="155"/>
      <c r="B10" s="64" t="s">
        <v>74</v>
      </c>
      <c r="C10" s="51" t="s">
        <v>45</v>
      </c>
      <c r="D10" s="52" t="s">
        <v>46</v>
      </c>
      <c r="E10" s="53">
        <v>1500</v>
      </c>
      <c r="F10" s="52">
        <v>114</v>
      </c>
      <c r="G10" s="52">
        <v>2</v>
      </c>
      <c r="H10" s="52" t="s">
        <v>47</v>
      </c>
      <c r="I10" s="52" t="s">
        <v>47</v>
      </c>
      <c r="J10" s="52" t="s">
        <v>47</v>
      </c>
      <c r="K10" s="52" t="s">
        <v>47</v>
      </c>
      <c r="L10" s="52" t="s">
        <v>47</v>
      </c>
      <c r="M10" s="52" t="s">
        <v>47</v>
      </c>
      <c r="N10" s="52"/>
      <c r="O10" s="52"/>
      <c r="P10" s="52" t="s">
        <v>75</v>
      </c>
      <c r="Q10" s="52"/>
      <c r="R10" s="52" t="s">
        <v>47</v>
      </c>
      <c r="S10" s="52" t="s">
        <v>76</v>
      </c>
      <c r="T10" s="52" t="s">
        <v>66</v>
      </c>
      <c r="U10" s="52" t="s">
        <v>47</v>
      </c>
      <c r="V10" s="52"/>
      <c r="W10" s="52">
        <v>5</v>
      </c>
      <c r="X10" s="65">
        <v>12090000</v>
      </c>
    </row>
    <row r="11" spans="1:24" x14ac:dyDescent="0.25">
      <c r="A11" s="155"/>
      <c r="B11" s="64" t="s">
        <v>77</v>
      </c>
      <c r="C11" s="51" t="s">
        <v>45</v>
      </c>
      <c r="D11" s="52" t="s">
        <v>46</v>
      </c>
      <c r="E11" s="53">
        <v>1500</v>
      </c>
      <c r="F11" s="52">
        <v>114</v>
      </c>
      <c r="G11" s="52">
        <v>2</v>
      </c>
      <c r="H11" s="52" t="s">
        <v>47</v>
      </c>
      <c r="I11" s="52" t="s">
        <v>47</v>
      </c>
      <c r="J11" s="52" t="s">
        <v>47</v>
      </c>
      <c r="K11" s="52" t="s">
        <v>47</v>
      </c>
      <c r="L11" s="52" t="s">
        <v>47</v>
      </c>
      <c r="M11" s="52" t="s">
        <v>47</v>
      </c>
      <c r="N11" s="52"/>
      <c r="O11" s="52"/>
      <c r="P11" s="52" t="s">
        <v>75</v>
      </c>
      <c r="Q11" s="52"/>
      <c r="R11" s="52" t="s">
        <v>47</v>
      </c>
      <c r="S11" s="52" t="s">
        <v>76</v>
      </c>
      <c r="T11" s="52" t="s">
        <v>72</v>
      </c>
      <c r="U11" s="52" t="s">
        <v>47</v>
      </c>
      <c r="V11" s="52" t="s">
        <v>47</v>
      </c>
      <c r="W11" s="52">
        <v>5</v>
      </c>
      <c r="X11" s="65">
        <v>12990000</v>
      </c>
    </row>
    <row r="12" spans="1:24" x14ac:dyDescent="0.25">
      <c r="A12" s="155"/>
      <c r="B12" s="64"/>
      <c r="C12" s="51"/>
      <c r="D12" s="52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65"/>
    </row>
    <row r="13" spans="1:24" ht="15.75" x14ac:dyDescent="0.25">
      <c r="A13" s="155"/>
      <c r="B13" s="54" t="s">
        <v>78</v>
      </c>
      <c r="C13" s="55"/>
      <c r="D13" s="55"/>
      <c r="E13" s="56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7"/>
    </row>
    <row r="14" spans="1:24" x14ac:dyDescent="0.25">
      <c r="A14" s="155"/>
      <c r="B14" s="64" t="s">
        <v>79</v>
      </c>
      <c r="C14" s="51" t="s">
        <v>45</v>
      </c>
      <c r="D14" s="52" t="s">
        <v>80</v>
      </c>
      <c r="E14" s="53" t="s">
        <v>86</v>
      </c>
      <c r="F14" s="52">
        <v>148</v>
      </c>
      <c r="G14" s="52">
        <v>2</v>
      </c>
      <c r="H14" s="52" t="s">
        <v>47</v>
      </c>
      <c r="I14" s="52" t="s">
        <v>47</v>
      </c>
      <c r="J14" s="52" t="s">
        <v>47</v>
      </c>
      <c r="K14" s="52" t="s">
        <v>47</v>
      </c>
      <c r="L14" s="52" t="s">
        <v>47</v>
      </c>
      <c r="M14" s="52" t="s">
        <v>47</v>
      </c>
      <c r="N14" s="52"/>
      <c r="O14" s="52"/>
      <c r="P14" s="52" t="s">
        <v>81</v>
      </c>
      <c r="Q14" s="52"/>
      <c r="R14" s="52" t="s">
        <v>47</v>
      </c>
      <c r="S14" s="52" t="s">
        <v>76</v>
      </c>
      <c r="T14" s="52" t="s">
        <v>72</v>
      </c>
      <c r="U14" s="52" t="s">
        <v>47</v>
      </c>
      <c r="V14" s="52"/>
      <c r="W14" s="52">
        <v>5</v>
      </c>
      <c r="X14" s="65">
        <v>13490000</v>
      </c>
    </row>
    <row r="15" spans="1:24" x14ac:dyDescent="0.25">
      <c r="A15" s="155"/>
      <c r="B15" s="64" t="s">
        <v>82</v>
      </c>
      <c r="C15" s="51" t="s">
        <v>45</v>
      </c>
      <c r="D15" s="52" t="s">
        <v>80</v>
      </c>
      <c r="E15" s="53" t="s">
        <v>86</v>
      </c>
      <c r="F15" s="52">
        <v>148</v>
      </c>
      <c r="G15" s="52">
        <v>2</v>
      </c>
      <c r="H15" s="52" t="s">
        <v>47</v>
      </c>
      <c r="I15" s="52" t="s">
        <v>47</v>
      </c>
      <c r="J15" s="52" t="s">
        <v>47</v>
      </c>
      <c r="K15" s="52" t="s">
        <v>47</v>
      </c>
      <c r="L15" s="52" t="s">
        <v>47</v>
      </c>
      <c r="M15" s="52" t="s">
        <v>47</v>
      </c>
      <c r="N15" s="52"/>
      <c r="O15" s="52"/>
      <c r="P15" s="52" t="s">
        <v>81</v>
      </c>
      <c r="Q15" s="52"/>
      <c r="R15" s="52" t="s">
        <v>47</v>
      </c>
      <c r="S15" s="52" t="s">
        <v>83</v>
      </c>
      <c r="T15" s="52" t="s">
        <v>72</v>
      </c>
      <c r="U15" s="52" t="s">
        <v>47</v>
      </c>
      <c r="V15" s="52" t="s">
        <v>47</v>
      </c>
      <c r="W15" s="52">
        <v>5</v>
      </c>
      <c r="X15" s="65">
        <v>14590000</v>
      </c>
    </row>
    <row r="16" spans="1:24" x14ac:dyDescent="0.25">
      <c r="A16" s="156"/>
      <c r="B16" s="72" t="s">
        <v>84</v>
      </c>
      <c r="C16" s="61" t="s">
        <v>45</v>
      </c>
      <c r="D16" s="63" t="s">
        <v>85</v>
      </c>
      <c r="E16" s="62" t="s">
        <v>86</v>
      </c>
      <c r="F16" s="63">
        <v>148</v>
      </c>
      <c r="G16" s="63">
        <v>2</v>
      </c>
      <c r="H16" s="63" t="s">
        <v>47</v>
      </c>
      <c r="I16" s="63" t="s">
        <v>47</v>
      </c>
      <c r="J16" s="63" t="s">
        <v>47</v>
      </c>
      <c r="K16" s="63" t="s">
        <v>47</v>
      </c>
      <c r="L16" s="63" t="s">
        <v>47</v>
      </c>
      <c r="M16" s="63" t="s">
        <v>47</v>
      </c>
      <c r="N16" s="63" t="s">
        <v>47</v>
      </c>
      <c r="O16" s="63"/>
      <c r="P16" s="63" t="s">
        <v>81</v>
      </c>
      <c r="Q16" s="63"/>
      <c r="R16" s="63" t="s">
        <v>47</v>
      </c>
      <c r="S16" s="63" t="s">
        <v>83</v>
      </c>
      <c r="T16" s="63" t="s">
        <v>72</v>
      </c>
      <c r="U16" s="63" t="s">
        <v>47</v>
      </c>
      <c r="V16" s="63" t="s">
        <v>47</v>
      </c>
      <c r="W16" s="63">
        <v>5</v>
      </c>
      <c r="X16" s="73">
        <v>15890000</v>
      </c>
    </row>
    <row r="18" spans="1:24" ht="15.75" x14ac:dyDescent="0.25">
      <c r="A18" s="157" t="s">
        <v>108</v>
      </c>
      <c r="B18" s="47" t="s">
        <v>100</v>
      </c>
      <c r="C18" s="48"/>
      <c r="D18" s="48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50"/>
    </row>
    <row r="19" spans="1:24" x14ac:dyDescent="0.25">
      <c r="A19" s="158"/>
      <c r="B19" s="64" t="s">
        <v>11</v>
      </c>
      <c r="C19" s="51" t="s">
        <v>88</v>
      </c>
      <c r="D19" s="52" t="s">
        <v>80</v>
      </c>
      <c r="E19" s="53">
        <v>2200</v>
      </c>
      <c r="F19" s="52">
        <v>140</v>
      </c>
      <c r="G19" s="52">
        <v>0</v>
      </c>
      <c r="H19" s="52" t="s">
        <v>89</v>
      </c>
      <c r="I19" s="52" t="s">
        <v>47</v>
      </c>
      <c r="J19" s="52" t="s">
        <v>47</v>
      </c>
      <c r="K19" s="52" t="s">
        <v>89</v>
      </c>
      <c r="L19" s="52"/>
      <c r="M19" s="52" t="s">
        <v>89</v>
      </c>
      <c r="N19" s="52" t="s">
        <v>89</v>
      </c>
      <c r="O19" s="52"/>
      <c r="P19" s="52" t="s">
        <v>90</v>
      </c>
      <c r="Q19" s="52" t="s">
        <v>47</v>
      </c>
      <c r="R19" s="52" t="s">
        <v>89</v>
      </c>
      <c r="S19" s="52" t="s">
        <v>89</v>
      </c>
      <c r="T19" s="52"/>
      <c r="U19" s="52"/>
      <c r="V19" s="52"/>
      <c r="W19" s="52">
        <v>2</v>
      </c>
      <c r="X19" s="65">
        <v>14506100</v>
      </c>
    </row>
    <row r="20" spans="1:24" x14ac:dyDescent="0.25">
      <c r="A20" s="158"/>
      <c r="B20" s="64" t="s">
        <v>35</v>
      </c>
      <c r="C20" s="51" t="s">
        <v>88</v>
      </c>
      <c r="D20" s="52" t="s">
        <v>80</v>
      </c>
      <c r="E20" s="53">
        <v>2200</v>
      </c>
      <c r="F20" s="52">
        <v>140</v>
      </c>
      <c r="G20" s="52">
        <v>2</v>
      </c>
      <c r="H20" s="52" t="s">
        <v>47</v>
      </c>
      <c r="I20" s="52" t="s">
        <v>47</v>
      </c>
      <c r="J20" s="52" t="s">
        <v>47</v>
      </c>
      <c r="K20" s="52" t="s">
        <v>47</v>
      </c>
      <c r="L20" s="52"/>
      <c r="M20" s="52" t="s">
        <v>47</v>
      </c>
      <c r="N20" s="52" t="s">
        <v>89</v>
      </c>
      <c r="O20" s="52"/>
      <c r="P20" s="52" t="s">
        <v>90</v>
      </c>
      <c r="Q20" s="52" t="s">
        <v>47</v>
      </c>
      <c r="R20" s="52" t="s">
        <v>89</v>
      </c>
      <c r="S20" s="52" t="s">
        <v>76</v>
      </c>
      <c r="T20" s="52"/>
      <c r="U20" s="52"/>
      <c r="V20" s="52"/>
      <c r="W20" s="52">
        <v>2</v>
      </c>
      <c r="X20" s="66">
        <v>17838100</v>
      </c>
    </row>
    <row r="21" spans="1:24" x14ac:dyDescent="0.25">
      <c r="A21" s="158"/>
      <c r="B21" s="64" t="s">
        <v>36</v>
      </c>
      <c r="C21" s="51" t="s">
        <v>88</v>
      </c>
      <c r="D21" s="52" t="s">
        <v>80</v>
      </c>
      <c r="E21" s="53">
        <v>2200</v>
      </c>
      <c r="F21" s="52">
        <v>140</v>
      </c>
      <c r="G21" s="52">
        <v>0</v>
      </c>
      <c r="H21" s="52" t="s">
        <v>89</v>
      </c>
      <c r="I21" s="52" t="s">
        <v>47</v>
      </c>
      <c r="J21" s="52" t="s">
        <v>47</v>
      </c>
      <c r="K21" s="52" t="s">
        <v>47</v>
      </c>
      <c r="L21" s="52"/>
      <c r="M21" s="52" t="s">
        <v>89</v>
      </c>
      <c r="N21" s="52" t="s">
        <v>89</v>
      </c>
      <c r="O21" s="52"/>
      <c r="P21" s="52" t="s">
        <v>90</v>
      </c>
      <c r="Q21" s="52" t="s">
        <v>47</v>
      </c>
      <c r="R21" s="52" t="s">
        <v>89</v>
      </c>
      <c r="S21" s="52" t="s">
        <v>89</v>
      </c>
      <c r="T21" s="52"/>
      <c r="U21" s="52"/>
      <c r="V21" s="52"/>
      <c r="W21" s="52">
        <v>5</v>
      </c>
      <c r="X21" s="65">
        <v>14625100</v>
      </c>
    </row>
    <row r="22" spans="1:24" x14ac:dyDescent="0.25">
      <c r="A22" s="158"/>
      <c r="B22" s="64" t="s">
        <v>37</v>
      </c>
      <c r="C22" s="51" t="s">
        <v>88</v>
      </c>
      <c r="D22" s="52" t="s">
        <v>80</v>
      </c>
      <c r="E22" s="53">
        <v>2200</v>
      </c>
      <c r="F22" s="52">
        <v>140</v>
      </c>
      <c r="G22" s="52">
        <v>2</v>
      </c>
      <c r="H22" s="52" t="s">
        <v>47</v>
      </c>
      <c r="I22" s="52" t="s">
        <v>47</v>
      </c>
      <c r="J22" s="52" t="s">
        <v>47</v>
      </c>
      <c r="K22" s="52" t="s">
        <v>47</v>
      </c>
      <c r="L22" s="52"/>
      <c r="M22" s="52" t="s">
        <v>47</v>
      </c>
      <c r="N22" s="52" t="s">
        <v>89</v>
      </c>
      <c r="O22" s="52"/>
      <c r="P22" s="52" t="s">
        <v>90</v>
      </c>
      <c r="Q22" s="52" t="s">
        <v>47</v>
      </c>
      <c r="R22" s="52" t="s">
        <v>89</v>
      </c>
      <c r="S22" s="52" t="s">
        <v>76</v>
      </c>
      <c r="T22" s="52"/>
      <c r="U22" s="52"/>
      <c r="V22" s="52"/>
      <c r="W22" s="52">
        <v>5</v>
      </c>
      <c r="X22" s="65">
        <v>15577100</v>
      </c>
    </row>
    <row r="23" spans="1:24" x14ac:dyDescent="0.25">
      <c r="A23" s="158"/>
      <c r="B23" s="64" t="s">
        <v>38</v>
      </c>
      <c r="C23" s="51" t="s">
        <v>88</v>
      </c>
      <c r="D23" s="52" t="s">
        <v>80</v>
      </c>
      <c r="E23" s="53">
        <v>2200</v>
      </c>
      <c r="F23" s="52">
        <v>140</v>
      </c>
      <c r="G23" s="52">
        <v>0</v>
      </c>
      <c r="H23" s="52" t="s">
        <v>89</v>
      </c>
      <c r="I23" s="52" t="s">
        <v>47</v>
      </c>
      <c r="J23" s="52" t="s">
        <v>47</v>
      </c>
      <c r="K23" s="52" t="s">
        <v>47</v>
      </c>
      <c r="L23" s="52"/>
      <c r="M23" s="52" t="s">
        <v>89</v>
      </c>
      <c r="N23" s="52" t="s">
        <v>89</v>
      </c>
      <c r="O23" s="52"/>
      <c r="P23" s="52" t="s">
        <v>90</v>
      </c>
      <c r="Q23" s="52" t="s">
        <v>47</v>
      </c>
      <c r="R23" s="52" t="s">
        <v>89</v>
      </c>
      <c r="S23" s="52" t="s">
        <v>89</v>
      </c>
      <c r="T23" s="52"/>
      <c r="U23" s="52"/>
      <c r="V23" s="52"/>
      <c r="W23" s="52">
        <v>5</v>
      </c>
      <c r="X23" s="65">
        <v>17005100</v>
      </c>
    </row>
    <row r="24" spans="1:24" x14ac:dyDescent="0.25">
      <c r="A24" s="158"/>
      <c r="B24" s="64" t="s">
        <v>39</v>
      </c>
      <c r="C24" s="51" t="s">
        <v>88</v>
      </c>
      <c r="D24" s="52" t="s">
        <v>80</v>
      </c>
      <c r="E24" s="53">
        <v>2200</v>
      </c>
      <c r="F24" s="52">
        <v>140</v>
      </c>
      <c r="G24" s="52">
        <v>2</v>
      </c>
      <c r="H24" s="52" t="s">
        <v>47</v>
      </c>
      <c r="I24" s="52" t="s">
        <v>47</v>
      </c>
      <c r="J24" s="52" t="s">
        <v>47</v>
      </c>
      <c r="K24" s="52" t="s">
        <v>47</v>
      </c>
      <c r="L24" s="52"/>
      <c r="M24" s="52" t="s">
        <v>47</v>
      </c>
      <c r="N24" s="52" t="s">
        <v>89</v>
      </c>
      <c r="O24" s="52"/>
      <c r="P24" s="52" t="s">
        <v>90</v>
      </c>
      <c r="Q24" s="52" t="s">
        <v>47</v>
      </c>
      <c r="R24" s="52" t="s">
        <v>89</v>
      </c>
      <c r="S24" s="52" t="s">
        <v>76</v>
      </c>
      <c r="T24" s="52"/>
      <c r="U24" s="52"/>
      <c r="V24" s="52"/>
      <c r="W24" s="52">
        <v>5</v>
      </c>
      <c r="X24" s="65">
        <v>17957100</v>
      </c>
    </row>
    <row r="25" spans="1:24" x14ac:dyDescent="0.25">
      <c r="A25" s="158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15.75" x14ac:dyDescent="0.25">
      <c r="A26" s="158"/>
      <c r="B26" s="54" t="s">
        <v>99</v>
      </c>
      <c r="C26" s="55"/>
      <c r="D26" s="55"/>
      <c r="E26" s="5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7"/>
    </row>
    <row r="27" spans="1:24" s="46" customFormat="1" x14ac:dyDescent="0.25">
      <c r="A27" s="158"/>
      <c r="B27" s="67" t="s">
        <v>135</v>
      </c>
      <c r="C27" s="68" t="s">
        <v>45</v>
      </c>
      <c r="D27" s="69" t="s">
        <v>46</v>
      </c>
      <c r="E27" s="70">
        <v>2200</v>
      </c>
      <c r="F27" s="69">
        <v>140</v>
      </c>
      <c r="G27" s="69">
        <v>2</v>
      </c>
      <c r="H27" s="69" t="s">
        <v>47</v>
      </c>
      <c r="I27" s="69" t="s">
        <v>47</v>
      </c>
      <c r="J27" s="69" t="s">
        <v>47</v>
      </c>
      <c r="K27" s="69" t="s">
        <v>47</v>
      </c>
      <c r="L27" s="69" t="s">
        <v>47</v>
      </c>
      <c r="M27" s="69" t="s">
        <v>47</v>
      </c>
      <c r="N27" s="69" t="s">
        <v>47</v>
      </c>
      <c r="O27" s="69"/>
      <c r="P27" s="69" t="s">
        <v>90</v>
      </c>
      <c r="Q27" s="69" t="s">
        <v>47</v>
      </c>
      <c r="R27" s="69" t="s">
        <v>47</v>
      </c>
      <c r="S27" s="69" t="s">
        <v>76</v>
      </c>
      <c r="T27" s="69" t="s">
        <v>89</v>
      </c>
      <c r="U27" s="69" t="s">
        <v>66</v>
      </c>
      <c r="V27" s="69" t="s">
        <v>47</v>
      </c>
      <c r="W27" s="69">
        <v>7</v>
      </c>
      <c r="X27" s="71">
        <v>16690000</v>
      </c>
    </row>
    <row r="28" spans="1:24" s="46" customFormat="1" x14ac:dyDescent="0.25">
      <c r="A28" s="158"/>
      <c r="B28" s="67" t="s">
        <v>136</v>
      </c>
      <c r="C28" s="68" t="s">
        <v>45</v>
      </c>
      <c r="D28" s="69" t="s">
        <v>46</v>
      </c>
      <c r="E28" s="70">
        <v>2200</v>
      </c>
      <c r="F28" s="69">
        <v>140</v>
      </c>
      <c r="G28" s="69">
        <v>6</v>
      </c>
      <c r="H28" s="69" t="s">
        <v>47</v>
      </c>
      <c r="I28" s="69" t="s">
        <v>47</v>
      </c>
      <c r="J28" s="69" t="s">
        <v>47</v>
      </c>
      <c r="K28" s="69" t="s">
        <v>47</v>
      </c>
      <c r="L28" s="69" t="s">
        <v>47</v>
      </c>
      <c r="M28" s="69" t="s">
        <v>47</v>
      </c>
      <c r="N28" s="69" t="s">
        <v>47</v>
      </c>
      <c r="O28" s="69" t="s">
        <v>47</v>
      </c>
      <c r="P28" s="69" t="s">
        <v>71</v>
      </c>
      <c r="Q28" s="69" t="s">
        <v>47</v>
      </c>
      <c r="R28" s="69" t="s">
        <v>47</v>
      </c>
      <c r="S28" s="69" t="s">
        <v>83</v>
      </c>
      <c r="T28" s="69" t="s">
        <v>47</v>
      </c>
      <c r="U28" s="69" t="s">
        <v>109</v>
      </c>
      <c r="V28" s="69" t="s">
        <v>47</v>
      </c>
      <c r="W28" s="69">
        <v>7</v>
      </c>
      <c r="X28" s="71">
        <v>18690000</v>
      </c>
    </row>
    <row r="29" spans="1:24" s="46" customFormat="1" x14ac:dyDescent="0.25">
      <c r="A29" s="158"/>
      <c r="B29" s="67" t="s">
        <v>137</v>
      </c>
      <c r="C29" s="68" t="s">
        <v>45</v>
      </c>
      <c r="D29" s="69" t="s">
        <v>46</v>
      </c>
      <c r="E29" s="70">
        <v>2200</v>
      </c>
      <c r="F29" s="69">
        <v>140</v>
      </c>
      <c r="G29" s="69">
        <v>6</v>
      </c>
      <c r="H29" s="69" t="s">
        <v>47</v>
      </c>
      <c r="I29" s="69" t="s">
        <v>47</v>
      </c>
      <c r="J29" s="69" t="s">
        <v>47</v>
      </c>
      <c r="K29" s="69" t="s">
        <v>47</v>
      </c>
      <c r="L29" s="69" t="s">
        <v>47</v>
      </c>
      <c r="M29" s="69" t="s">
        <v>47</v>
      </c>
      <c r="N29" s="69" t="s">
        <v>47</v>
      </c>
      <c r="O29" s="69" t="s">
        <v>47</v>
      </c>
      <c r="P29" s="69" t="s">
        <v>71</v>
      </c>
      <c r="Q29" s="69" t="s">
        <v>47</v>
      </c>
      <c r="R29" s="69" t="s">
        <v>47</v>
      </c>
      <c r="S29" s="69" t="s">
        <v>83</v>
      </c>
      <c r="T29" s="69" t="s">
        <v>47</v>
      </c>
      <c r="U29" s="69" t="s">
        <v>109</v>
      </c>
      <c r="V29" s="69" t="s">
        <v>47</v>
      </c>
      <c r="W29" s="69">
        <v>7</v>
      </c>
      <c r="X29" s="71">
        <v>19690000</v>
      </c>
    </row>
    <row r="30" spans="1:24" x14ac:dyDescent="0.25">
      <c r="A30" s="158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</row>
    <row r="31" spans="1:24" ht="15.75" x14ac:dyDescent="0.25">
      <c r="A31" s="158"/>
      <c r="B31" s="54" t="s">
        <v>101</v>
      </c>
      <c r="C31" s="55"/>
      <c r="D31" s="55"/>
      <c r="E31" s="56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7"/>
    </row>
    <row r="32" spans="1:24" x14ac:dyDescent="0.25">
      <c r="A32" s="158"/>
      <c r="B32" s="64" t="s">
        <v>19</v>
      </c>
      <c r="C32" s="51" t="s">
        <v>104</v>
      </c>
      <c r="D32" s="52" t="s">
        <v>46</v>
      </c>
      <c r="E32" s="53">
        <v>1200</v>
      </c>
      <c r="F32" s="52">
        <v>85</v>
      </c>
      <c r="G32" s="52">
        <v>2</v>
      </c>
      <c r="H32" s="52" t="s">
        <v>47</v>
      </c>
      <c r="I32" s="52" t="s">
        <v>47</v>
      </c>
      <c r="J32" s="52" t="s">
        <v>47</v>
      </c>
      <c r="K32" s="52"/>
      <c r="L32" s="52"/>
      <c r="M32" s="52"/>
      <c r="N32" s="52"/>
      <c r="O32" s="52"/>
      <c r="P32" s="52"/>
      <c r="Q32" s="52" t="s">
        <v>47</v>
      </c>
      <c r="R32" s="52"/>
      <c r="S32" s="52"/>
      <c r="T32" s="52"/>
      <c r="U32" s="52"/>
      <c r="V32" s="52"/>
      <c r="W32" s="52">
        <v>5</v>
      </c>
      <c r="X32" s="65">
        <v>8390000</v>
      </c>
    </row>
    <row r="33" spans="1:24" x14ac:dyDescent="0.25">
      <c r="A33" s="158"/>
      <c r="B33" s="64" t="s">
        <v>20</v>
      </c>
      <c r="C33" s="51" t="s">
        <v>104</v>
      </c>
      <c r="D33" s="52" t="s">
        <v>46</v>
      </c>
      <c r="E33" s="53">
        <v>1200</v>
      </c>
      <c r="F33" s="52">
        <v>85</v>
      </c>
      <c r="G33" s="52">
        <v>2</v>
      </c>
      <c r="H33" s="52" t="s">
        <v>47</v>
      </c>
      <c r="I33" s="52" t="s">
        <v>47</v>
      </c>
      <c r="J33" s="52" t="s">
        <v>47</v>
      </c>
      <c r="K33" s="52" t="s">
        <v>47</v>
      </c>
      <c r="L33" s="52"/>
      <c r="M33" s="52"/>
      <c r="N33" s="52"/>
      <c r="O33" s="52"/>
      <c r="P33" s="52"/>
      <c r="Q33" s="52" t="s">
        <v>47</v>
      </c>
      <c r="R33" s="52" t="s">
        <v>47</v>
      </c>
      <c r="S33" s="52" t="s">
        <v>76</v>
      </c>
      <c r="T33" s="52" t="s">
        <v>66</v>
      </c>
      <c r="U33" s="52"/>
      <c r="V33" s="52"/>
      <c r="W33" s="52">
        <v>5</v>
      </c>
      <c r="X33" s="65">
        <v>9290000</v>
      </c>
    </row>
    <row r="34" spans="1:24" x14ac:dyDescent="0.25">
      <c r="A34" s="159"/>
      <c r="B34" s="72" t="s">
        <v>34</v>
      </c>
      <c r="C34" s="61" t="s">
        <v>104</v>
      </c>
      <c r="D34" s="63" t="s">
        <v>46</v>
      </c>
      <c r="E34" s="62">
        <v>1200</v>
      </c>
      <c r="F34" s="63">
        <v>85</v>
      </c>
      <c r="G34" s="63">
        <v>2</v>
      </c>
      <c r="H34" s="63" t="s">
        <v>47</v>
      </c>
      <c r="I34" s="63" t="s">
        <v>47</v>
      </c>
      <c r="J34" s="63" t="s">
        <v>47</v>
      </c>
      <c r="K34" s="63" t="s">
        <v>47</v>
      </c>
      <c r="L34" s="63" t="s">
        <v>47</v>
      </c>
      <c r="M34" s="63" t="s">
        <v>47</v>
      </c>
      <c r="N34" s="63"/>
      <c r="O34" s="63" t="s">
        <v>47</v>
      </c>
      <c r="P34" s="63" t="s">
        <v>71</v>
      </c>
      <c r="Q34" s="63" t="s">
        <v>47</v>
      </c>
      <c r="R34" s="63" t="s">
        <v>47</v>
      </c>
      <c r="S34" s="63" t="s">
        <v>83</v>
      </c>
      <c r="T34" s="63" t="s">
        <v>66</v>
      </c>
      <c r="U34" s="63"/>
      <c r="V34" s="63"/>
      <c r="W34" s="63">
        <v>5</v>
      </c>
      <c r="X34" s="73">
        <v>9790000</v>
      </c>
    </row>
  </sheetData>
  <mergeCells count="2">
    <mergeCell ref="A9:A16"/>
    <mergeCell ref="A18:A3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0A26-87FE-48C4-8A37-2D188048AAB6}">
  <sheetPr>
    <tabColor rgb="FFFFC000"/>
    <pageSetUpPr fitToPage="1"/>
  </sheetPr>
  <dimension ref="A1:L68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F28" sqref="F28"/>
    </sheetView>
  </sheetViews>
  <sheetFormatPr baseColWidth="10" defaultRowHeight="13.5" x14ac:dyDescent="0.25"/>
  <cols>
    <col min="1" max="1" width="3" style="122" bestFit="1" customWidth="1"/>
    <col min="2" max="2" width="45.5703125" style="120" customWidth="1"/>
    <col min="3" max="3" width="1.5703125" style="118" customWidth="1"/>
    <col min="4" max="4" width="15.7109375" style="120" customWidth="1"/>
    <col min="5" max="5" width="1.5703125" style="121" customWidth="1"/>
    <col min="6" max="6" width="11.85546875" style="119" bestFit="1" customWidth="1"/>
    <col min="7" max="7" width="2.140625" style="119" customWidth="1"/>
    <col min="8" max="8" width="14.7109375" style="119" customWidth="1"/>
    <col min="9" max="9" width="3.5703125" style="119" customWidth="1"/>
    <col min="10" max="10" width="15.85546875" style="123" customWidth="1"/>
    <col min="11" max="11" width="12.7109375" style="102" customWidth="1"/>
    <col min="12" max="166" width="11.42578125" style="102"/>
    <col min="167" max="167" width="3.7109375" style="102" bestFit="1" customWidth="1"/>
    <col min="168" max="168" width="37.7109375" style="102" bestFit="1" customWidth="1"/>
    <col min="169" max="169" width="1.28515625" style="102" customWidth="1"/>
    <col min="170" max="170" width="13.28515625" style="102" bestFit="1" customWidth="1"/>
    <col min="171" max="171" width="1.28515625" style="102" customWidth="1"/>
    <col min="172" max="173" width="24.5703125" style="102" customWidth="1"/>
    <col min="174" max="174" width="14.7109375" style="102" bestFit="1" customWidth="1"/>
    <col min="175" max="175" width="1.28515625" style="102" customWidth="1"/>
    <col min="176" max="176" width="12" style="102" bestFit="1" customWidth="1"/>
    <col min="177" max="178" width="12" style="102" customWidth="1"/>
    <col min="179" max="422" width="11.42578125" style="102"/>
    <col min="423" max="423" width="3.7109375" style="102" bestFit="1" customWidth="1"/>
    <col min="424" max="424" width="37.7109375" style="102" bestFit="1" customWidth="1"/>
    <col min="425" max="425" width="1.28515625" style="102" customWidth="1"/>
    <col min="426" max="426" width="13.28515625" style="102" bestFit="1" customWidth="1"/>
    <col min="427" max="427" width="1.28515625" style="102" customWidth="1"/>
    <col min="428" max="429" width="24.5703125" style="102" customWidth="1"/>
    <col min="430" max="430" width="14.7109375" style="102" bestFit="1" customWidth="1"/>
    <col min="431" max="431" width="1.28515625" style="102" customWidth="1"/>
    <col min="432" max="432" width="12" style="102" bestFit="1" customWidth="1"/>
    <col min="433" max="434" width="12" style="102" customWidth="1"/>
    <col min="435" max="678" width="11.42578125" style="102"/>
    <col min="679" max="679" width="3.7109375" style="102" bestFit="1" customWidth="1"/>
    <col min="680" max="680" width="37.7109375" style="102" bestFit="1" customWidth="1"/>
    <col min="681" max="681" width="1.28515625" style="102" customWidth="1"/>
    <col min="682" max="682" width="13.28515625" style="102" bestFit="1" customWidth="1"/>
    <col min="683" max="683" width="1.28515625" style="102" customWidth="1"/>
    <col min="684" max="685" width="24.5703125" style="102" customWidth="1"/>
    <col min="686" max="686" width="14.7109375" style="102" bestFit="1" customWidth="1"/>
    <col min="687" max="687" width="1.28515625" style="102" customWidth="1"/>
    <col min="688" max="688" width="12" style="102" bestFit="1" customWidth="1"/>
    <col min="689" max="690" width="12" style="102" customWidth="1"/>
    <col min="691" max="934" width="11.42578125" style="102"/>
    <col min="935" max="935" width="3.7109375" style="102" bestFit="1" customWidth="1"/>
    <col min="936" max="936" width="37.7109375" style="102" bestFit="1" customWidth="1"/>
    <col min="937" max="937" width="1.28515625" style="102" customWidth="1"/>
    <col min="938" max="938" width="13.28515625" style="102" bestFit="1" customWidth="1"/>
    <col min="939" max="939" width="1.28515625" style="102" customWidth="1"/>
    <col min="940" max="941" width="24.5703125" style="102" customWidth="1"/>
    <col min="942" max="942" width="14.7109375" style="102" bestFit="1" customWidth="1"/>
    <col min="943" max="943" width="1.28515625" style="102" customWidth="1"/>
    <col min="944" max="944" width="12" style="102" bestFit="1" customWidth="1"/>
    <col min="945" max="946" width="12" style="102" customWidth="1"/>
    <col min="947" max="1190" width="11.42578125" style="102"/>
    <col min="1191" max="1191" width="3.7109375" style="102" bestFit="1" customWidth="1"/>
    <col min="1192" max="1192" width="37.7109375" style="102" bestFit="1" customWidth="1"/>
    <col min="1193" max="1193" width="1.28515625" style="102" customWidth="1"/>
    <col min="1194" max="1194" width="13.28515625" style="102" bestFit="1" customWidth="1"/>
    <col min="1195" max="1195" width="1.28515625" style="102" customWidth="1"/>
    <col min="1196" max="1197" width="24.5703125" style="102" customWidth="1"/>
    <col min="1198" max="1198" width="14.7109375" style="102" bestFit="1" customWidth="1"/>
    <col min="1199" max="1199" width="1.28515625" style="102" customWidth="1"/>
    <col min="1200" max="1200" width="12" style="102" bestFit="1" customWidth="1"/>
    <col min="1201" max="1202" width="12" style="102" customWidth="1"/>
    <col min="1203" max="1446" width="11.42578125" style="102"/>
    <col min="1447" max="1447" width="3.7109375" style="102" bestFit="1" customWidth="1"/>
    <col min="1448" max="1448" width="37.7109375" style="102" bestFit="1" customWidth="1"/>
    <col min="1449" max="1449" width="1.28515625" style="102" customWidth="1"/>
    <col min="1450" max="1450" width="13.28515625" style="102" bestFit="1" customWidth="1"/>
    <col min="1451" max="1451" width="1.28515625" style="102" customWidth="1"/>
    <col min="1452" max="1453" width="24.5703125" style="102" customWidth="1"/>
    <col min="1454" max="1454" width="14.7109375" style="102" bestFit="1" customWidth="1"/>
    <col min="1455" max="1455" width="1.28515625" style="102" customWidth="1"/>
    <col min="1456" max="1456" width="12" style="102" bestFit="1" customWidth="1"/>
    <col min="1457" max="1458" width="12" style="102" customWidth="1"/>
    <col min="1459" max="1702" width="11.42578125" style="102"/>
    <col min="1703" max="1703" width="3.7109375" style="102" bestFit="1" customWidth="1"/>
    <col min="1704" max="1704" width="37.7109375" style="102" bestFit="1" customWidth="1"/>
    <col min="1705" max="1705" width="1.28515625" style="102" customWidth="1"/>
    <col min="1706" max="1706" width="13.28515625" style="102" bestFit="1" customWidth="1"/>
    <col min="1707" max="1707" width="1.28515625" style="102" customWidth="1"/>
    <col min="1708" max="1709" width="24.5703125" style="102" customWidth="1"/>
    <col min="1710" max="1710" width="14.7109375" style="102" bestFit="1" customWidth="1"/>
    <col min="1711" max="1711" width="1.28515625" style="102" customWidth="1"/>
    <col min="1712" max="1712" width="12" style="102" bestFit="1" customWidth="1"/>
    <col min="1713" max="1714" width="12" style="102" customWidth="1"/>
    <col min="1715" max="1958" width="11.42578125" style="102"/>
    <col min="1959" max="1959" width="3.7109375" style="102" bestFit="1" customWidth="1"/>
    <col min="1960" max="1960" width="37.7109375" style="102" bestFit="1" customWidth="1"/>
    <col min="1961" max="1961" width="1.28515625" style="102" customWidth="1"/>
    <col min="1962" max="1962" width="13.28515625" style="102" bestFit="1" customWidth="1"/>
    <col min="1963" max="1963" width="1.28515625" style="102" customWidth="1"/>
    <col min="1964" max="1965" width="24.5703125" style="102" customWidth="1"/>
    <col min="1966" max="1966" width="14.7109375" style="102" bestFit="1" customWidth="1"/>
    <col min="1967" max="1967" width="1.28515625" style="102" customWidth="1"/>
    <col min="1968" max="1968" width="12" style="102" bestFit="1" customWidth="1"/>
    <col min="1969" max="1970" width="12" style="102" customWidth="1"/>
    <col min="1971" max="2214" width="11.42578125" style="102"/>
    <col min="2215" max="2215" width="3.7109375" style="102" bestFit="1" customWidth="1"/>
    <col min="2216" max="2216" width="37.7109375" style="102" bestFit="1" customWidth="1"/>
    <col min="2217" max="2217" width="1.28515625" style="102" customWidth="1"/>
    <col min="2218" max="2218" width="13.28515625" style="102" bestFit="1" customWidth="1"/>
    <col min="2219" max="2219" width="1.28515625" style="102" customWidth="1"/>
    <col min="2220" max="2221" width="24.5703125" style="102" customWidth="1"/>
    <col min="2222" max="2222" width="14.7109375" style="102" bestFit="1" customWidth="1"/>
    <col min="2223" max="2223" width="1.28515625" style="102" customWidth="1"/>
    <col min="2224" max="2224" width="12" style="102" bestFit="1" customWidth="1"/>
    <col min="2225" max="2226" width="12" style="102" customWidth="1"/>
    <col min="2227" max="2470" width="11.42578125" style="102"/>
    <col min="2471" max="2471" width="3.7109375" style="102" bestFit="1" customWidth="1"/>
    <col min="2472" max="2472" width="37.7109375" style="102" bestFit="1" customWidth="1"/>
    <col min="2473" max="2473" width="1.28515625" style="102" customWidth="1"/>
    <col min="2474" max="2474" width="13.28515625" style="102" bestFit="1" customWidth="1"/>
    <col min="2475" max="2475" width="1.28515625" style="102" customWidth="1"/>
    <col min="2476" max="2477" width="24.5703125" style="102" customWidth="1"/>
    <col min="2478" max="2478" width="14.7109375" style="102" bestFit="1" customWidth="1"/>
    <col min="2479" max="2479" width="1.28515625" style="102" customWidth="1"/>
    <col min="2480" max="2480" width="12" style="102" bestFit="1" customWidth="1"/>
    <col min="2481" max="2482" width="12" style="102" customWidth="1"/>
    <col min="2483" max="2726" width="11.42578125" style="102"/>
    <col min="2727" max="2727" width="3.7109375" style="102" bestFit="1" customWidth="1"/>
    <col min="2728" max="2728" width="37.7109375" style="102" bestFit="1" customWidth="1"/>
    <col min="2729" max="2729" width="1.28515625" style="102" customWidth="1"/>
    <col min="2730" max="2730" width="13.28515625" style="102" bestFit="1" customWidth="1"/>
    <col min="2731" max="2731" width="1.28515625" style="102" customWidth="1"/>
    <col min="2732" max="2733" width="24.5703125" style="102" customWidth="1"/>
    <col min="2734" max="2734" width="14.7109375" style="102" bestFit="1" customWidth="1"/>
    <col min="2735" max="2735" width="1.28515625" style="102" customWidth="1"/>
    <col min="2736" max="2736" width="12" style="102" bestFit="1" customWidth="1"/>
    <col min="2737" max="2738" width="12" style="102" customWidth="1"/>
    <col min="2739" max="2982" width="11.42578125" style="102"/>
    <col min="2983" max="2983" width="3.7109375" style="102" bestFit="1" customWidth="1"/>
    <col min="2984" max="2984" width="37.7109375" style="102" bestFit="1" customWidth="1"/>
    <col min="2985" max="2985" width="1.28515625" style="102" customWidth="1"/>
    <col min="2986" max="2986" width="13.28515625" style="102" bestFit="1" customWidth="1"/>
    <col min="2987" max="2987" width="1.28515625" style="102" customWidth="1"/>
    <col min="2988" max="2989" width="24.5703125" style="102" customWidth="1"/>
    <col min="2990" max="2990" width="14.7109375" style="102" bestFit="1" customWidth="1"/>
    <col min="2991" max="2991" width="1.28515625" style="102" customWidth="1"/>
    <col min="2992" max="2992" width="12" style="102" bestFit="1" customWidth="1"/>
    <col min="2993" max="2994" width="12" style="102" customWidth="1"/>
    <col min="2995" max="3238" width="11.42578125" style="102"/>
    <col min="3239" max="3239" width="3.7109375" style="102" bestFit="1" customWidth="1"/>
    <col min="3240" max="3240" width="37.7109375" style="102" bestFit="1" customWidth="1"/>
    <col min="3241" max="3241" width="1.28515625" style="102" customWidth="1"/>
    <col min="3242" max="3242" width="13.28515625" style="102" bestFit="1" customWidth="1"/>
    <col min="3243" max="3243" width="1.28515625" style="102" customWidth="1"/>
    <col min="3244" max="3245" width="24.5703125" style="102" customWidth="1"/>
    <col min="3246" max="3246" width="14.7109375" style="102" bestFit="1" customWidth="1"/>
    <col min="3247" max="3247" width="1.28515625" style="102" customWidth="1"/>
    <col min="3248" max="3248" width="12" style="102" bestFit="1" customWidth="1"/>
    <col min="3249" max="3250" width="12" style="102" customWidth="1"/>
    <col min="3251" max="3494" width="11.42578125" style="102"/>
    <col min="3495" max="3495" width="3.7109375" style="102" bestFit="1" customWidth="1"/>
    <col min="3496" max="3496" width="37.7109375" style="102" bestFit="1" customWidth="1"/>
    <col min="3497" max="3497" width="1.28515625" style="102" customWidth="1"/>
    <col min="3498" max="3498" width="13.28515625" style="102" bestFit="1" customWidth="1"/>
    <col min="3499" max="3499" width="1.28515625" style="102" customWidth="1"/>
    <col min="3500" max="3501" width="24.5703125" style="102" customWidth="1"/>
    <col min="3502" max="3502" width="14.7109375" style="102" bestFit="1" customWidth="1"/>
    <col min="3503" max="3503" width="1.28515625" style="102" customWidth="1"/>
    <col min="3504" max="3504" width="12" style="102" bestFit="1" customWidth="1"/>
    <col min="3505" max="3506" width="12" style="102" customWidth="1"/>
    <col min="3507" max="3750" width="11.42578125" style="102"/>
    <col min="3751" max="3751" width="3.7109375" style="102" bestFit="1" customWidth="1"/>
    <col min="3752" max="3752" width="37.7109375" style="102" bestFit="1" customWidth="1"/>
    <col min="3753" max="3753" width="1.28515625" style="102" customWidth="1"/>
    <col min="3754" max="3754" width="13.28515625" style="102" bestFit="1" customWidth="1"/>
    <col min="3755" max="3755" width="1.28515625" style="102" customWidth="1"/>
    <col min="3756" max="3757" width="24.5703125" style="102" customWidth="1"/>
    <col min="3758" max="3758" width="14.7109375" style="102" bestFit="1" customWidth="1"/>
    <col min="3759" max="3759" width="1.28515625" style="102" customWidth="1"/>
    <col min="3760" max="3760" width="12" style="102" bestFit="1" customWidth="1"/>
    <col min="3761" max="3762" width="12" style="102" customWidth="1"/>
    <col min="3763" max="4006" width="11.42578125" style="102"/>
    <col min="4007" max="4007" width="3.7109375" style="102" bestFit="1" customWidth="1"/>
    <col min="4008" max="4008" width="37.7109375" style="102" bestFit="1" customWidth="1"/>
    <col min="4009" max="4009" width="1.28515625" style="102" customWidth="1"/>
    <col min="4010" max="4010" width="13.28515625" style="102" bestFit="1" customWidth="1"/>
    <col min="4011" max="4011" width="1.28515625" style="102" customWidth="1"/>
    <col min="4012" max="4013" width="24.5703125" style="102" customWidth="1"/>
    <col min="4014" max="4014" width="14.7109375" style="102" bestFit="1" customWidth="1"/>
    <col min="4015" max="4015" width="1.28515625" style="102" customWidth="1"/>
    <col min="4016" max="4016" width="12" style="102" bestFit="1" customWidth="1"/>
    <col min="4017" max="4018" width="12" style="102" customWidth="1"/>
    <col min="4019" max="4262" width="11.42578125" style="102"/>
    <col min="4263" max="4263" width="3.7109375" style="102" bestFit="1" customWidth="1"/>
    <col min="4264" max="4264" width="37.7109375" style="102" bestFit="1" customWidth="1"/>
    <col min="4265" max="4265" width="1.28515625" style="102" customWidth="1"/>
    <col min="4266" max="4266" width="13.28515625" style="102" bestFit="1" customWidth="1"/>
    <col min="4267" max="4267" width="1.28515625" style="102" customWidth="1"/>
    <col min="4268" max="4269" width="24.5703125" style="102" customWidth="1"/>
    <col min="4270" max="4270" width="14.7109375" style="102" bestFit="1" customWidth="1"/>
    <col min="4271" max="4271" width="1.28515625" style="102" customWidth="1"/>
    <col min="4272" max="4272" width="12" style="102" bestFit="1" customWidth="1"/>
    <col min="4273" max="4274" width="12" style="102" customWidth="1"/>
    <col min="4275" max="4518" width="11.42578125" style="102"/>
    <col min="4519" max="4519" width="3.7109375" style="102" bestFit="1" customWidth="1"/>
    <col min="4520" max="4520" width="37.7109375" style="102" bestFit="1" customWidth="1"/>
    <col min="4521" max="4521" width="1.28515625" style="102" customWidth="1"/>
    <col min="4522" max="4522" width="13.28515625" style="102" bestFit="1" customWidth="1"/>
    <col min="4523" max="4523" width="1.28515625" style="102" customWidth="1"/>
    <col min="4524" max="4525" width="24.5703125" style="102" customWidth="1"/>
    <col min="4526" max="4526" width="14.7109375" style="102" bestFit="1" customWidth="1"/>
    <col min="4527" max="4527" width="1.28515625" style="102" customWidth="1"/>
    <col min="4528" max="4528" width="12" style="102" bestFit="1" customWidth="1"/>
    <col min="4529" max="4530" width="12" style="102" customWidth="1"/>
    <col min="4531" max="4774" width="11.42578125" style="102"/>
    <col min="4775" max="4775" width="3.7109375" style="102" bestFit="1" customWidth="1"/>
    <col min="4776" max="4776" width="37.7109375" style="102" bestFit="1" customWidth="1"/>
    <col min="4777" max="4777" width="1.28515625" style="102" customWidth="1"/>
    <col min="4778" max="4778" width="13.28515625" style="102" bestFit="1" customWidth="1"/>
    <col min="4779" max="4779" width="1.28515625" style="102" customWidth="1"/>
    <col min="4780" max="4781" width="24.5703125" style="102" customWidth="1"/>
    <col min="4782" max="4782" width="14.7109375" style="102" bestFit="1" customWidth="1"/>
    <col min="4783" max="4783" width="1.28515625" style="102" customWidth="1"/>
    <col min="4784" max="4784" width="12" style="102" bestFit="1" customWidth="1"/>
    <col min="4785" max="4786" width="12" style="102" customWidth="1"/>
    <col min="4787" max="5030" width="11.42578125" style="102"/>
    <col min="5031" max="5031" width="3.7109375" style="102" bestFit="1" customWidth="1"/>
    <col min="5032" max="5032" width="37.7109375" style="102" bestFit="1" customWidth="1"/>
    <col min="5033" max="5033" width="1.28515625" style="102" customWidth="1"/>
    <col min="5034" max="5034" width="13.28515625" style="102" bestFit="1" customWidth="1"/>
    <col min="5035" max="5035" width="1.28515625" style="102" customWidth="1"/>
    <col min="5036" max="5037" width="24.5703125" style="102" customWidth="1"/>
    <col min="5038" max="5038" width="14.7109375" style="102" bestFit="1" customWidth="1"/>
    <col min="5039" max="5039" width="1.28515625" style="102" customWidth="1"/>
    <col min="5040" max="5040" width="12" style="102" bestFit="1" customWidth="1"/>
    <col min="5041" max="5042" width="12" style="102" customWidth="1"/>
    <col min="5043" max="5286" width="11.42578125" style="102"/>
    <col min="5287" max="5287" width="3.7109375" style="102" bestFit="1" customWidth="1"/>
    <col min="5288" max="5288" width="37.7109375" style="102" bestFit="1" customWidth="1"/>
    <col min="5289" max="5289" width="1.28515625" style="102" customWidth="1"/>
    <col min="5290" max="5290" width="13.28515625" style="102" bestFit="1" customWidth="1"/>
    <col min="5291" max="5291" width="1.28515625" style="102" customWidth="1"/>
    <col min="5292" max="5293" width="24.5703125" style="102" customWidth="1"/>
    <col min="5294" max="5294" width="14.7109375" style="102" bestFit="1" customWidth="1"/>
    <col min="5295" max="5295" width="1.28515625" style="102" customWidth="1"/>
    <col min="5296" max="5296" width="12" style="102" bestFit="1" customWidth="1"/>
    <col min="5297" max="5298" width="12" style="102" customWidth="1"/>
    <col min="5299" max="5542" width="11.42578125" style="102"/>
    <col min="5543" max="5543" width="3.7109375" style="102" bestFit="1" customWidth="1"/>
    <col min="5544" max="5544" width="37.7109375" style="102" bestFit="1" customWidth="1"/>
    <col min="5545" max="5545" width="1.28515625" style="102" customWidth="1"/>
    <col min="5546" max="5546" width="13.28515625" style="102" bestFit="1" customWidth="1"/>
    <col min="5547" max="5547" width="1.28515625" style="102" customWidth="1"/>
    <col min="5548" max="5549" width="24.5703125" style="102" customWidth="1"/>
    <col min="5550" max="5550" width="14.7109375" style="102" bestFit="1" customWidth="1"/>
    <col min="5551" max="5551" width="1.28515625" style="102" customWidth="1"/>
    <col min="5552" max="5552" width="12" style="102" bestFit="1" customWidth="1"/>
    <col min="5553" max="5554" width="12" style="102" customWidth="1"/>
    <col min="5555" max="5798" width="11.42578125" style="102"/>
    <col min="5799" max="5799" width="3.7109375" style="102" bestFit="1" customWidth="1"/>
    <col min="5800" max="5800" width="37.7109375" style="102" bestFit="1" customWidth="1"/>
    <col min="5801" max="5801" width="1.28515625" style="102" customWidth="1"/>
    <col min="5802" max="5802" width="13.28515625" style="102" bestFit="1" customWidth="1"/>
    <col min="5803" max="5803" width="1.28515625" style="102" customWidth="1"/>
    <col min="5804" max="5805" width="24.5703125" style="102" customWidth="1"/>
    <col min="5806" max="5806" width="14.7109375" style="102" bestFit="1" customWidth="1"/>
    <col min="5807" max="5807" width="1.28515625" style="102" customWidth="1"/>
    <col min="5808" max="5808" width="12" style="102" bestFit="1" customWidth="1"/>
    <col min="5809" max="5810" width="12" style="102" customWidth="1"/>
    <col min="5811" max="6054" width="11.42578125" style="102"/>
    <col min="6055" max="6055" width="3.7109375" style="102" bestFit="1" customWidth="1"/>
    <col min="6056" max="6056" width="37.7109375" style="102" bestFit="1" customWidth="1"/>
    <col min="6057" max="6057" width="1.28515625" style="102" customWidth="1"/>
    <col min="6058" max="6058" width="13.28515625" style="102" bestFit="1" customWidth="1"/>
    <col min="6059" max="6059" width="1.28515625" style="102" customWidth="1"/>
    <col min="6060" max="6061" width="24.5703125" style="102" customWidth="1"/>
    <col min="6062" max="6062" width="14.7109375" style="102" bestFit="1" customWidth="1"/>
    <col min="6063" max="6063" width="1.28515625" style="102" customWidth="1"/>
    <col min="6064" max="6064" width="12" style="102" bestFit="1" customWidth="1"/>
    <col min="6065" max="6066" width="12" style="102" customWidth="1"/>
    <col min="6067" max="6310" width="11.42578125" style="102"/>
    <col min="6311" max="6311" width="3.7109375" style="102" bestFit="1" customWidth="1"/>
    <col min="6312" max="6312" width="37.7109375" style="102" bestFit="1" customWidth="1"/>
    <col min="6313" max="6313" width="1.28515625" style="102" customWidth="1"/>
    <col min="6314" max="6314" width="13.28515625" style="102" bestFit="1" customWidth="1"/>
    <col min="6315" max="6315" width="1.28515625" style="102" customWidth="1"/>
    <col min="6316" max="6317" width="24.5703125" style="102" customWidth="1"/>
    <col min="6318" max="6318" width="14.7109375" style="102" bestFit="1" customWidth="1"/>
    <col min="6319" max="6319" width="1.28515625" style="102" customWidth="1"/>
    <col min="6320" max="6320" width="12" style="102" bestFit="1" customWidth="1"/>
    <col min="6321" max="6322" width="12" style="102" customWidth="1"/>
    <col min="6323" max="6566" width="11.42578125" style="102"/>
    <col min="6567" max="6567" width="3.7109375" style="102" bestFit="1" customWidth="1"/>
    <col min="6568" max="6568" width="37.7109375" style="102" bestFit="1" customWidth="1"/>
    <col min="6569" max="6569" width="1.28515625" style="102" customWidth="1"/>
    <col min="6570" max="6570" width="13.28515625" style="102" bestFit="1" customWidth="1"/>
    <col min="6571" max="6571" width="1.28515625" style="102" customWidth="1"/>
    <col min="6572" max="6573" width="24.5703125" style="102" customWidth="1"/>
    <col min="6574" max="6574" width="14.7109375" style="102" bestFit="1" customWidth="1"/>
    <col min="6575" max="6575" width="1.28515625" style="102" customWidth="1"/>
    <col min="6576" max="6576" width="12" style="102" bestFit="1" customWidth="1"/>
    <col min="6577" max="6578" width="12" style="102" customWidth="1"/>
    <col min="6579" max="6822" width="11.42578125" style="102"/>
    <col min="6823" max="6823" width="3.7109375" style="102" bestFit="1" customWidth="1"/>
    <col min="6824" max="6824" width="37.7109375" style="102" bestFit="1" customWidth="1"/>
    <col min="6825" max="6825" width="1.28515625" style="102" customWidth="1"/>
    <col min="6826" max="6826" width="13.28515625" style="102" bestFit="1" customWidth="1"/>
    <col min="6827" max="6827" width="1.28515625" style="102" customWidth="1"/>
    <col min="6828" max="6829" width="24.5703125" style="102" customWidth="1"/>
    <col min="6830" max="6830" width="14.7109375" style="102" bestFit="1" customWidth="1"/>
    <col min="6831" max="6831" width="1.28515625" style="102" customWidth="1"/>
    <col min="6832" max="6832" width="12" style="102" bestFit="1" customWidth="1"/>
    <col min="6833" max="6834" width="12" style="102" customWidth="1"/>
    <col min="6835" max="7078" width="11.42578125" style="102"/>
    <col min="7079" max="7079" width="3.7109375" style="102" bestFit="1" customWidth="1"/>
    <col min="7080" max="7080" width="37.7109375" style="102" bestFit="1" customWidth="1"/>
    <col min="7081" max="7081" width="1.28515625" style="102" customWidth="1"/>
    <col min="7082" max="7082" width="13.28515625" style="102" bestFit="1" customWidth="1"/>
    <col min="7083" max="7083" width="1.28515625" style="102" customWidth="1"/>
    <col min="7084" max="7085" width="24.5703125" style="102" customWidth="1"/>
    <col min="7086" max="7086" width="14.7109375" style="102" bestFit="1" customWidth="1"/>
    <col min="7087" max="7087" width="1.28515625" style="102" customWidth="1"/>
    <col min="7088" max="7088" width="12" style="102" bestFit="1" customWidth="1"/>
    <col min="7089" max="7090" width="12" style="102" customWidth="1"/>
    <col min="7091" max="7334" width="11.42578125" style="102"/>
    <col min="7335" max="7335" width="3.7109375" style="102" bestFit="1" customWidth="1"/>
    <col min="7336" max="7336" width="37.7109375" style="102" bestFit="1" customWidth="1"/>
    <col min="7337" max="7337" width="1.28515625" style="102" customWidth="1"/>
    <col min="7338" max="7338" width="13.28515625" style="102" bestFit="1" customWidth="1"/>
    <col min="7339" max="7339" width="1.28515625" style="102" customWidth="1"/>
    <col min="7340" max="7341" width="24.5703125" style="102" customWidth="1"/>
    <col min="7342" max="7342" width="14.7109375" style="102" bestFit="1" customWidth="1"/>
    <col min="7343" max="7343" width="1.28515625" style="102" customWidth="1"/>
    <col min="7344" max="7344" width="12" style="102" bestFit="1" customWidth="1"/>
    <col min="7345" max="7346" width="12" style="102" customWidth="1"/>
    <col min="7347" max="7590" width="11.42578125" style="102"/>
    <col min="7591" max="7591" width="3.7109375" style="102" bestFit="1" customWidth="1"/>
    <col min="7592" max="7592" width="37.7109375" style="102" bestFit="1" customWidth="1"/>
    <col min="7593" max="7593" width="1.28515625" style="102" customWidth="1"/>
    <col min="7594" max="7594" width="13.28515625" style="102" bestFit="1" customWidth="1"/>
    <col min="7595" max="7595" width="1.28515625" style="102" customWidth="1"/>
    <col min="7596" max="7597" width="24.5703125" style="102" customWidth="1"/>
    <col min="7598" max="7598" width="14.7109375" style="102" bestFit="1" customWidth="1"/>
    <col min="7599" max="7599" width="1.28515625" style="102" customWidth="1"/>
    <col min="7600" max="7600" width="12" style="102" bestFit="1" customWidth="1"/>
    <col min="7601" max="7602" width="12" style="102" customWidth="1"/>
    <col min="7603" max="7846" width="11.42578125" style="102"/>
    <col min="7847" max="7847" width="3.7109375" style="102" bestFit="1" customWidth="1"/>
    <col min="7848" max="7848" width="37.7109375" style="102" bestFit="1" customWidth="1"/>
    <col min="7849" max="7849" width="1.28515625" style="102" customWidth="1"/>
    <col min="7850" max="7850" width="13.28515625" style="102" bestFit="1" customWidth="1"/>
    <col min="7851" max="7851" width="1.28515625" style="102" customWidth="1"/>
    <col min="7852" max="7853" width="24.5703125" style="102" customWidth="1"/>
    <col min="7854" max="7854" width="14.7109375" style="102" bestFit="1" customWidth="1"/>
    <col min="7855" max="7855" width="1.28515625" style="102" customWidth="1"/>
    <col min="7856" max="7856" width="12" style="102" bestFit="1" customWidth="1"/>
    <col min="7857" max="7858" width="12" style="102" customWidth="1"/>
    <col min="7859" max="8102" width="11.42578125" style="102"/>
    <col min="8103" max="8103" width="3.7109375" style="102" bestFit="1" customWidth="1"/>
    <col min="8104" max="8104" width="37.7109375" style="102" bestFit="1" customWidth="1"/>
    <col min="8105" max="8105" width="1.28515625" style="102" customWidth="1"/>
    <col min="8106" max="8106" width="13.28515625" style="102" bestFit="1" customWidth="1"/>
    <col min="8107" max="8107" width="1.28515625" style="102" customWidth="1"/>
    <col min="8108" max="8109" width="24.5703125" style="102" customWidth="1"/>
    <col min="8110" max="8110" width="14.7109375" style="102" bestFit="1" customWidth="1"/>
    <col min="8111" max="8111" width="1.28515625" style="102" customWidth="1"/>
    <col min="8112" max="8112" width="12" style="102" bestFit="1" customWidth="1"/>
    <col min="8113" max="8114" width="12" style="102" customWidth="1"/>
    <col min="8115" max="8358" width="11.42578125" style="102"/>
    <col min="8359" max="8359" width="3.7109375" style="102" bestFit="1" customWidth="1"/>
    <col min="8360" max="8360" width="37.7109375" style="102" bestFit="1" customWidth="1"/>
    <col min="8361" max="8361" width="1.28515625" style="102" customWidth="1"/>
    <col min="8362" max="8362" width="13.28515625" style="102" bestFit="1" customWidth="1"/>
    <col min="8363" max="8363" width="1.28515625" style="102" customWidth="1"/>
    <col min="8364" max="8365" width="24.5703125" style="102" customWidth="1"/>
    <col min="8366" max="8366" width="14.7109375" style="102" bestFit="1" customWidth="1"/>
    <col min="8367" max="8367" width="1.28515625" style="102" customWidth="1"/>
    <col min="8368" max="8368" width="12" style="102" bestFit="1" customWidth="1"/>
    <col min="8369" max="8370" width="12" style="102" customWidth="1"/>
    <col min="8371" max="8614" width="11.42578125" style="102"/>
    <col min="8615" max="8615" width="3.7109375" style="102" bestFit="1" customWidth="1"/>
    <col min="8616" max="8616" width="37.7109375" style="102" bestFit="1" customWidth="1"/>
    <col min="8617" max="8617" width="1.28515625" style="102" customWidth="1"/>
    <col min="8618" max="8618" width="13.28515625" style="102" bestFit="1" customWidth="1"/>
    <col min="8619" max="8619" width="1.28515625" style="102" customWidth="1"/>
    <col min="8620" max="8621" width="24.5703125" style="102" customWidth="1"/>
    <col min="8622" max="8622" width="14.7109375" style="102" bestFit="1" customWidth="1"/>
    <col min="8623" max="8623" width="1.28515625" style="102" customWidth="1"/>
    <col min="8624" max="8624" width="12" style="102" bestFit="1" customWidth="1"/>
    <col min="8625" max="8626" width="12" style="102" customWidth="1"/>
    <col min="8627" max="8870" width="11.42578125" style="102"/>
    <col min="8871" max="8871" width="3.7109375" style="102" bestFit="1" customWidth="1"/>
    <col min="8872" max="8872" width="37.7109375" style="102" bestFit="1" customWidth="1"/>
    <col min="8873" max="8873" width="1.28515625" style="102" customWidth="1"/>
    <col min="8874" max="8874" width="13.28515625" style="102" bestFit="1" customWidth="1"/>
    <col min="8875" max="8875" width="1.28515625" style="102" customWidth="1"/>
    <col min="8876" max="8877" width="24.5703125" style="102" customWidth="1"/>
    <col min="8878" max="8878" width="14.7109375" style="102" bestFit="1" customWidth="1"/>
    <col min="8879" max="8879" width="1.28515625" style="102" customWidth="1"/>
    <col min="8880" max="8880" width="12" style="102" bestFit="1" customWidth="1"/>
    <col min="8881" max="8882" width="12" style="102" customWidth="1"/>
    <col min="8883" max="9126" width="11.42578125" style="102"/>
    <col min="9127" max="9127" width="3.7109375" style="102" bestFit="1" customWidth="1"/>
    <col min="9128" max="9128" width="37.7109375" style="102" bestFit="1" customWidth="1"/>
    <col min="9129" max="9129" width="1.28515625" style="102" customWidth="1"/>
    <col min="9130" max="9130" width="13.28515625" style="102" bestFit="1" customWidth="1"/>
    <col min="9131" max="9131" width="1.28515625" style="102" customWidth="1"/>
    <col min="9132" max="9133" width="24.5703125" style="102" customWidth="1"/>
    <col min="9134" max="9134" width="14.7109375" style="102" bestFit="1" customWidth="1"/>
    <col min="9135" max="9135" width="1.28515625" style="102" customWidth="1"/>
    <col min="9136" max="9136" width="12" style="102" bestFit="1" customWidth="1"/>
    <col min="9137" max="9138" width="12" style="102" customWidth="1"/>
    <col min="9139" max="9382" width="11.42578125" style="102"/>
    <col min="9383" max="9383" width="3.7109375" style="102" bestFit="1" customWidth="1"/>
    <col min="9384" max="9384" width="37.7109375" style="102" bestFit="1" customWidth="1"/>
    <col min="9385" max="9385" width="1.28515625" style="102" customWidth="1"/>
    <col min="9386" max="9386" width="13.28515625" style="102" bestFit="1" customWidth="1"/>
    <col min="9387" max="9387" width="1.28515625" style="102" customWidth="1"/>
    <col min="9388" max="9389" width="24.5703125" style="102" customWidth="1"/>
    <col min="9390" max="9390" width="14.7109375" style="102" bestFit="1" customWidth="1"/>
    <col min="9391" max="9391" width="1.28515625" style="102" customWidth="1"/>
    <col min="9392" max="9392" width="12" style="102" bestFit="1" customWidth="1"/>
    <col min="9393" max="9394" width="12" style="102" customWidth="1"/>
    <col min="9395" max="9638" width="11.42578125" style="102"/>
    <col min="9639" max="9639" width="3.7109375" style="102" bestFit="1" customWidth="1"/>
    <col min="9640" max="9640" width="37.7109375" style="102" bestFit="1" customWidth="1"/>
    <col min="9641" max="9641" width="1.28515625" style="102" customWidth="1"/>
    <col min="9642" max="9642" width="13.28515625" style="102" bestFit="1" customWidth="1"/>
    <col min="9643" max="9643" width="1.28515625" style="102" customWidth="1"/>
    <col min="9644" max="9645" width="24.5703125" style="102" customWidth="1"/>
    <col min="9646" max="9646" width="14.7109375" style="102" bestFit="1" customWidth="1"/>
    <col min="9647" max="9647" width="1.28515625" style="102" customWidth="1"/>
    <col min="9648" max="9648" width="12" style="102" bestFit="1" customWidth="1"/>
    <col min="9649" max="9650" width="12" style="102" customWidth="1"/>
    <col min="9651" max="9894" width="11.42578125" style="102"/>
    <col min="9895" max="9895" width="3.7109375" style="102" bestFit="1" customWidth="1"/>
    <col min="9896" max="9896" width="37.7109375" style="102" bestFit="1" customWidth="1"/>
    <col min="9897" max="9897" width="1.28515625" style="102" customWidth="1"/>
    <col min="9898" max="9898" width="13.28515625" style="102" bestFit="1" customWidth="1"/>
    <col min="9899" max="9899" width="1.28515625" style="102" customWidth="1"/>
    <col min="9900" max="9901" width="24.5703125" style="102" customWidth="1"/>
    <col min="9902" max="9902" width="14.7109375" style="102" bestFit="1" customWidth="1"/>
    <col min="9903" max="9903" width="1.28515625" style="102" customWidth="1"/>
    <col min="9904" max="9904" width="12" style="102" bestFit="1" customWidth="1"/>
    <col min="9905" max="9906" width="12" style="102" customWidth="1"/>
    <col min="9907" max="10150" width="11.42578125" style="102"/>
    <col min="10151" max="10151" width="3.7109375" style="102" bestFit="1" customWidth="1"/>
    <col min="10152" max="10152" width="37.7109375" style="102" bestFit="1" customWidth="1"/>
    <col min="10153" max="10153" width="1.28515625" style="102" customWidth="1"/>
    <col min="10154" max="10154" width="13.28515625" style="102" bestFit="1" customWidth="1"/>
    <col min="10155" max="10155" width="1.28515625" style="102" customWidth="1"/>
    <col min="10156" max="10157" width="24.5703125" style="102" customWidth="1"/>
    <col min="10158" max="10158" width="14.7109375" style="102" bestFit="1" customWidth="1"/>
    <col min="10159" max="10159" width="1.28515625" style="102" customWidth="1"/>
    <col min="10160" max="10160" width="12" style="102" bestFit="1" customWidth="1"/>
    <col min="10161" max="10162" width="12" style="102" customWidth="1"/>
    <col min="10163" max="10406" width="11.42578125" style="102"/>
    <col min="10407" max="10407" width="3.7109375" style="102" bestFit="1" customWidth="1"/>
    <col min="10408" max="10408" width="37.7109375" style="102" bestFit="1" customWidth="1"/>
    <col min="10409" max="10409" width="1.28515625" style="102" customWidth="1"/>
    <col min="10410" max="10410" width="13.28515625" style="102" bestFit="1" customWidth="1"/>
    <col min="10411" max="10411" width="1.28515625" style="102" customWidth="1"/>
    <col min="10412" max="10413" width="24.5703125" style="102" customWidth="1"/>
    <col min="10414" max="10414" width="14.7109375" style="102" bestFit="1" customWidth="1"/>
    <col min="10415" max="10415" width="1.28515625" style="102" customWidth="1"/>
    <col min="10416" max="10416" width="12" style="102" bestFit="1" customWidth="1"/>
    <col min="10417" max="10418" width="12" style="102" customWidth="1"/>
    <col min="10419" max="10662" width="11.42578125" style="102"/>
    <col min="10663" max="10663" width="3.7109375" style="102" bestFit="1" customWidth="1"/>
    <col min="10664" max="10664" width="37.7109375" style="102" bestFit="1" customWidth="1"/>
    <col min="10665" max="10665" width="1.28515625" style="102" customWidth="1"/>
    <col min="10666" max="10666" width="13.28515625" style="102" bestFit="1" customWidth="1"/>
    <col min="10667" max="10667" width="1.28515625" style="102" customWidth="1"/>
    <col min="10668" max="10669" width="24.5703125" style="102" customWidth="1"/>
    <col min="10670" max="10670" width="14.7109375" style="102" bestFit="1" customWidth="1"/>
    <col min="10671" max="10671" width="1.28515625" style="102" customWidth="1"/>
    <col min="10672" max="10672" width="12" style="102" bestFit="1" customWidth="1"/>
    <col min="10673" max="10674" width="12" style="102" customWidth="1"/>
    <col min="10675" max="10918" width="11.42578125" style="102"/>
    <col min="10919" max="10919" width="3.7109375" style="102" bestFit="1" customWidth="1"/>
    <col min="10920" max="10920" width="37.7109375" style="102" bestFit="1" customWidth="1"/>
    <col min="10921" max="10921" width="1.28515625" style="102" customWidth="1"/>
    <col min="10922" max="10922" width="13.28515625" style="102" bestFit="1" customWidth="1"/>
    <col min="10923" max="10923" width="1.28515625" style="102" customWidth="1"/>
    <col min="10924" max="10925" width="24.5703125" style="102" customWidth="1"/>
    <col min="10926" max="10926" width="14.7109375" style="102" bestFit="1" customWidth="1"/>
    <col min="10927" max="10927" width="1.28515625" style="102" customWidth="1"/>
    <col min="10928" max="10928" width="12" style="102" bestFit="1" customWidth="1"/>
    <col min="10929" max="10930" width="12" style="102" customWidth="1"/>
    <col min="10931" max="11174" width="11.42578125" style="102"/>
    <col min="11175" max="11175" width="3.7109375" style="102" bestFit="1" customWidth="1"/>
    <col min="11176" max="11176" width="37.7109375" style="102" bestFit="1" customWidth="1"/>
    <col min="11177" max="11177" width="1.28515625" style="102" customWidth="1"/>
    <col min="11178" max="11178" width="13.28515625" style="102" bestFit="1" customWidth="1"/>
    <col min="11179" max="11179" width="1.28515625" style="102" customWidth="1"/>
    <col min="11180" max="11181" width="24.5703125" style="102" customWidth="1"/>
    <col min="11182" max="11182" width="14.7109375" style="102" bestFit="1" customWidth="1"/>
    <col min="11183" max="11183" width="1.28515625" style="102" customWidth="1"/>
    <col min="11184" max="11184" width="12" style="102" bestFit="1" customWidth="1"/>
    <col min="11185" max="11186" width="12" style="102" customWidth="1"/>
    <col min="11187" max="11430" width="11.42578125" style="102"/>
    <col min="11431" max="11431" width="3.7109375" style="102" bestFit="1" customWidth="1"/>
    <col min="11432" max="11432" width="37.7109375" style="102" bestFit="1" customWidth="1"/>
    <col min="11433" max="11433" width="1.28515625" style="102" customWidth="1"/>
    <col min="11434" max="11434" width="13.28515625" style="102" bestFit="1" customWidth="1"/>
    <col min="11435" max="11435" width="1.28515625" style="102" customWidth="1"/>
    <col min="11436" max="11437" width="24.5703125" style="102" customWidth="1"/>
    <col min="11438" max="11438" width="14.7109375" style="102" bestFit="1" customWidth="1"/>
    <col min="11439" max="11439" width="1.28515625" style="102" customWidth="1"/>
    <col min="11440" max="11440" width="12" style="102" bestFit="1" customWidth="1"/>
    <col min="11441" max="11442" width="12" style="102" customWidth="1"/>
    <col min="11443" max="11686" width="11.42578125" style="102"/>
    <col min="11687" max="11687" width="3.7109375" style="102" bestFit="1" customWidth="1"/>
    <col min="11688" max="11688" width="37.7109375" style="102" bestFit="1" customWidth="1"/>
    <col min="11689" max="11689" width="1.28515625" style="102" customWidth="1"/>
    <col min="11690" max="11690" width="13.28515625" style="102" bestFit="1" customWidth="1"/>
    <col min="11691" max="11691" width="1.28515625" style="102" customWidth="1"/>
    <col min="11692" max="11693" width="24.5703125" style="102" customWidth="1"/>
    <col min="11694" max="11694" width="14.7109375" style="102" bestFit="1" customWidth="1"/>
    <col min="11695" max="11695" width="1.28515625" style="102" customWidth="1"/>
    <col min="11696" max="11696" width="12" style="102" bestFit="1" customWidth="1"/>
    <col min="11697" max="11698" width="12" style="102" customWidth="1"/>
    <col min="11699" max="11942" width="11.42578125" style="102"/>
    <col min="11943" max="11943" width="3.7109375" style="102" bestFit="1" customWidth="1"/>
    <col min="11944" max="11944" width="37.7109375" style="102" bestFit="1" customWidth="1"/>
    <col min="11945" max="11945" width="1.28515625" style="102" customWidth="1"/>
    <col min="11946" max="11946" width="13.28515625" style="102" bestFit="1" customWidth="1"/>
    <col min="11947" max="11947" width="1.28515625" style="102" customWidth="1"/>
    <col min="11948" max="11949" width="24.5703125" style="102" customWidth="1"/>
    <col min="11950" max="11950" width="14.7109375" style="102" bestFit="1" customWidth="1"/>
    <col min="11951" max="11951" width="1.28515625" style="102" customWidth="1"/>
    <col min="11952" max="11952" width="12" style="102" bestFit="1" customWidth="1"/>
    <col min="11953" max="11954" width="12" style="102" customWidth="1"/>
    <col min="11955" max="12198" width="11.42578125" style="102"/>
    <col min="12199" max="12199" width="3.7109375" style="102" bestFit="1" customWidth="1"/>
    <col min="12200" max="12200" width="37.7109375" style="102" bestFit="1" customWidth="1"/>
    <col min="12201" max="12201" width="1.28515625" style="102" customWidth="1"/>
    <col min="12202" max="12202" width="13.28515625" style="102" bestFit="1" customWidth="1"/>
    <col min="12203" max="12203" width="1.28515625" style="102" customWidth="1"/>
    <col min="12204" max="12205" width="24.5703125" style="102" customWidth="1"/>
    <col min="12206" max="12206" width="14.7109375" style="102" bestFit="1" customWidth="1"/>
    <col min="12207" max="12207" width="1.28515625" style="102" customWidth="1"/>
    <col min="12208" max="12208" width="12" style="102" bestFit="1" customWidth="1"/>
    <col min="12209" max="12210" width="12" style="102" customWidth="1"/>
    <col min="12211" max="12454" width="11.42578125" style="102"/>
    <col min="12455" max="12455" width="3.7109375" style="102" bestFit="1" customWidth="1"/>
    <col min="12456" max="12456" width="37.7109375" style="102" bestFit="1" customWidth="1"/>
    <col min="12457" max="12457" width="1.28515625" style="102" customWidth="1"/>
    <col min="12458" max="12458" width="13.28515625" style="102" bestFit="1" customWidth="1"/>
    <col min="12459" max="12459" width="1.28515625" style="102" customWidth="1"/>
    <col min="12460" max="12461" width="24.5703125" style="102" customWidth="1"/>
    <col min="12462" max="12462" width="14.7109375" style="102" bestFit="1" customWidth="1"/>
    <col min="12463" max="12463" width="1.28515625" style="102" customWidth="1"/>
    <col min="12464" max="12464" width="12" style="102" bestFit="1" customWidth="1"/>
    <col min="12465" max="12466" width="12" style="102" customWidth="1"/>
    <col min="12467" max="12710" width="11.42578125" style="102"/>
    <col min="12711" max="12711" width="3.7109375" style="102" bestFit="1" customWidth="1"/>
    <col min="12712" max="12712" width="37.7109375" style="102" bestFit="1" customWidth="1"/>
    <col min="12713" max="12713" width="1.28515625" style="102" customWidth="1"/>
    <col min="12714" max="12714" width="13.28515625" style="102" bestFit="1" customWidth="1"/>
    <col min="12715" max="12715" width="1.28515625" style="102" customWidth="1"/>
    <col min="12716" max="12717" width="24.5703125" style="102" customWidth="1"/>
    <col min="12718" max="12718" width="14.7109375" style="102" bestFit="1" customWidth="1"/>
    <col min="12719" max="12719" width="1.28515625" style="102" customWidth="1"/>
    <col min="12720" max="12720" width="12" style="102" bestFit="1" customWidth="1"/>
    <col min="12721" max="12722" width="12" style="102" customWidth="1"/>
    <col min="12723" max="12966" width="11.42578125" style="102"/>
    <col min="12967" max="12967" width="3.7109375" style="102" bestFit="1" customWidth="1"/>
    <col min="12968" max="12968" width="37.7109375" style="102" bestFit="1" customWidth="1"/>
    <col min="12969" max="12969" width="1.28515625" style="102" customWidth="1"/>
    <col min="12970" max="12970" width="13.28515625" style="102" bestFit="1" customWidth="1"/>
    <col min="12971" max="12971" width="1.28515625" style="102" customWidth="1"/>
    <col min="12972" max="12973" width="24.5703125" style="102" customWidth="1"/>
    <col min="12974" max="12974" width="14.7109375" style="102" bestFit="1" customWidth="1"/>
    <col min="12975" max="12975" width="1.28515625" style="102" customWidth="1"/>
    <col min="12976" max="12976" width="12" style="102" bestFit="1" customWidth="1"/>
    <col min="12977" max="12978" width="12" style="102" customWidth="1"/>
    <col min="12979" max="13222" width="11.42578125" style="102"/>
    <col min="13223" max="13223" width="3.7109375" style="102" bestFit="1" customWidth="1"/>
    <col min="13224" max="13224" width="37.7109375" style="102" bestFit="1" customWidth="1"/>
    <col min="13225" max="13225" width="1.28515625" style="102" customWidth="1"/>
    <col min="13226" max="13226" width="13.28515625" style="102" bestFit="1" customWidth="1"/>
    <col min="13227" max="13227" width="1.28515625" style="102" customWidth="1"/>
    <col min="13228" max="13229" width="24.5703125" style="102" customWidth="1"/>
    <col min="13230" max="13230" width="14.7109375" style="102" bestFit="1" customWidth="1"/>
    <col min="13231" max="13231" width="1.28515625" style="102" customWidth="1"/>
    <col min="13232" max="13232" width="12" style="102" bestFit="1" customWidth="1"/>
    <col min="13233" max="13234" width="12" style="102" customWidth="1"/>
    <col min="13235" max="13478" width="11.42578125" style="102"/>
    <col min="13479" max="13479" width="3.7109375" style="102" bestFit="1" customWidth="1"/>
    <col min="13480" max="13480" width="37.7109375" style="102" bestFit="1" customWidth="1"/>
    <col min="13481" max="13481" width="1.28515625" style="102" customWidth="1"/>
    <col min="13482" max="13482" width="13.28515625" style="102" bestFit="1" customWidth="1"/>
    <col min="13483" max="13483" width="1.28515625" style="102" customWidth="1"/>
    <col min="13484" max="13485" width="24.5703125" style="102" customWidth="1"/>
    <col min="13486" max="13486" width="14.7109375" style="102" bestFit="1" customWidth="1"/>
    <col min="13487" max="13487" width="1.28515625" style="102" customWidth="1"/>
    <col min="13488" max="13488" width="12" style="102" bestFit="1" customWidth="1"/>
    <col min="13489" max="13490" width="12" style="102" customWidth="1"/>
    <col min="13491" max="13734" width="11.42578125" style="102"/>
    <col min="13735" max="13735" width="3.7109375" style="102" bestFit="1" customWidth="1"/>
    <col min="13736" max="13736" width="37.7109375" style="102" bestFit="1" customWidth="1"/>
    <col min="13737" max="13737" width="1.28515625" style="102" customWidth="1"/>
    <col min="13738" max="13738" width="13.28515625" style="102" bestFit="1" customWidth="1"/>
    <col min="13739" max="13739" width="1.28515625" style="102" customWidth="1"/>
    <col min="13740" max="13741" width="24.5703125" style="102" customWidth="1"/>
    <col min="13742" max="13742" width="14.7109375" style="102" bestFit="1" customWidth="1"/>
    <col min="13743" max="13743" width="1.28515625" style="102" customWidth="1"/>
    <col min="13744" max="13744" width="12" style="102" bestFit="1" customWidth="1"/>
    <col min="13745" max="13746" width="12" style="102" customWidth="1"/>
    <col min="13747" max="13990" width="11.42578125" style="102"/>
    <col min="13991" max="13991" width="3.7109375" style="102" bestFit="1" customWidth="1"/>
    <col min="13992" max="13992" width="37.7109375" style="102" bestFit="1" customWidth="1"/>
    <col min="13993" max="13993" width="1.28515625" style="102" customWidth="1"/>
    <col min="13994" max="13994" width="13.28515625" style="102" bestFit="1" customWidth="1"/>
    <col min="13995" max="13995" width="1.28515625" style="102" customWidth="1"/>
    <col min="13996" max="13997" width="24.5703125" style="102" customWidth="1"/>
    <col min="13998" max="13998" width="14.7109375" style="102" bestFit="1" customWidth="1"/>
    <col min="13999" max="13999" width="1.28515625" style="102" customWidth="1"/>
    <col min="14000" max="14000" width="12" style="102" bestFit="1" customWidth="1"/>
    <col min="14001" max="14002" width="12" style="102" customWidth="1"/>
    <col min="14003" max="14246" width="11.42578125" style="102"/>
    <col min="14247" max="14247" width="3.7109375" style="102" bestFit="1" customWidth="1"/>
    <col min="14248" max="14248" width="37.7109375" style="102" bestFit="1" customWidth="1"/>
    <col min="14249" max="14249" width="1.28515625" style="102" customWidth="1"/>
    <col min="14250" max="14250" width="13.28515625" style="102" bestFit="1" customWidth="1"/>
    <col min="14251" max="14251" width="1.28515625" style="102" customWidth="1"/>
    <col min="14252" max="14253" width="24.5703125" style="102" customWidth="1"/>
    <col min="14254" max="14254" width="14.7109375" style="102" bestFit="1" customWidth="1"/>
    <col min="14255" max="14255" width="1.28515625" style="102" customWidth="1"/>
    <col min="14256" max="14256" width="12" style="102" bestFit="1" customWidth="1"/>
    <col min="14257" max="14258" width="12" style="102" customWidth="1"/>
    <col min="14259" max="14502" width="11.42578125" style="102"/>
    <col min="14503" max="14503" width="3.7109375" style="102" bestFit="1" customWidth="1"/>
    <col min="14504" max="14504" width="37.7109375" style="102" bestFit="1" customWidth="1"/>
    <col min="14505" max="14505" width="1.28515625" style="102" customWidth="1"/>
    <col min="14506" max="14506" width="13.28515625" style="102" bestFit="1" customWidth="1"/>
    <col min="14507" max="14507" width="1.28515625" style="102" customWidth="1"/>
    <col min="14508" max="14509" width="24.5703125" style="102" customWidth="1"/>
    <col min="14510" max="14510" width="14.7109375" style="102" bestFit="1" customWidth="1"/>
    <col min="14511" max="14511" width="1.28515625" style="102" customWidth="1"/>
    <col min="14512" max="14512" width="12" style="102" bestFit="1" customWidth="1"/>
    <col min="14513" max="14514" width="12" style="102" customWidth="1"/>
    <col min="14515" max="14758" width="11.42578125" style="102"/>
    <col min="14759" max="14759" width="3.7109375" style="102" bestFit="1" customWidth="1"/>
    <col min="14760" max="14760" width="37.7109375" style="102" bestFit="1" customWidth="1"/>
    <col min="14761" max="14761" width="1.28515625" style="102" customWidth="1"/>
    <col min="14762" max="14762" width="13.28515625" style="102" bestFit="1" customWidth="1"/>
    <col min="14763" max="14763" width="1.28515625" style="102" customWidth="1"/>
    <col min="14764" max="14765" width="24.5703125" style="102" customWidth="1"/>
    <col min="14766" max="14766" width="14.7109375" style="102" bestFit="1" customWidth="1"/>
    <col min="14767" max="14767" width="1.28515625" style="102" customWidth="1"/>
    <col min="14768" max="14768" width="12" style="102" bestFit="1" customWidth="1"/>
    <col min="14769" max="14770" width="12" style="102" customWidth="1"/>
    <col min="14771" max="15014" width="11.42578125" style="102"/>
    <col min="15015" max="15015" width="3.7109375" style="102" bestFit="1" customWidth="1"/>
    <col min="15016" max="15016" width="37.7109375" style="102" bestFit="1" customWidth="1"/>
    <col min="15017" max="15017" width="1.28515625" style="102" customWidth="1"/>
    <col min="15018" max="15018" width="13.28515625" style="102" bestFit="1" customWidth="1"/>
    <col min="15019" max="15019" width="1.28515625" style="102" customWidth="1"/>
    <col min="15020" max="15021" width="24.5703125" style="102" customWidth="1"/>
    <col min="15022" max="15022" width="14.7109375" style="102" bestFit="1" customWidth="1"/>
    <col min="15023" max="15023" width="1.28515625" style="102" customWidth="1"/>
    <col min="15024" max="15024" width="12" style="102" bestFit="1" customWidth="1"/>
    <col min="15025" max="15026" width="12" style="102" customWidth="1"/>
    <col min="15027" max="15270" width="11.42578125" style="102"/>
    <col min="15271" max="15271" width="3.7109375" style="102" bestFit="1" customWidth="1"/>
    <col min="15272" max="15272" width="37.7109375" style="102" bestFit="1" customWidth="1"/>
    <col min="15273" max="15273" width="1.28515625" style="102" customWidth="1"/>
    <col min="15274" max="15274" width="13.28515625" style="102" bestFit="1" customWidth="1"/>
    <col min="15275" max="15275" width="1.28515625" style="102" customWidth="1"/>
    <col min="15276" max="15277" width="24.5703125" style="102" customWidth="1"/>
    <col min="15278" max="15278" width="14.7109375" style="102" bestFit="1" customWidth="1"/>
    <col min="15279" max="15279" width="1.28515625" style="102" customWidth="1"/>
    <col min="15280" max="15280" width="12" style="102" bestFit="1" customWidth="1"/>
    <col min="15281" max="15282" width="12" style="102" customWidth="1"/>
    <col min="15283" max="15526" width="11.42578125" style="102"/>
    <col min="15527" max="15527" width="3.7109375" style="102" bestFit="1" customWidth="1"/>
    <col min="15528" max="15528" width="37.7109375" style="102" bestFit="1" customWidth="1"/>
    <col min="15529" max="15529" width="1.28515625" style="102" customWidth="1"/>
    <col min="15530" max="15530" width="13.28515625" style="102" bestFit="1" customWidth="1"/>
    <col min="15531" max="15531" width="1.28515625" style="102" customWidth="1"/>
    <col min="15532" max="15533" width="24.5703125" style="102" customWidth="1"/>
    <col min="15534" max="15534" width="14.7109375" style="102" bestFit="1" customWidth="1"/>
    <col min="15535" max="15535" width="1.28515625" style="102" customWidth="1"/>
    <col min="15536" max="15536" width="12" style="102" bestFit="1" customWidth="1"/>
    <col min="15537" max="15538" width="12" style="102" customWidth="1"/>
    <col min="15539" max="15782" width="11.42578125" style="102"/>
    <col min="15783" max="15783" width="3.7109375" style="102" bestFit="1" customWidth="1"/>
    <col min="15784" max="15784" width="37.7109375" style="102" bestFit="1" customWidth="1"/>
    <col min="15785" max="15785" width="1.28515625" style="102" customWidth="1"/>
    <col min="15786" max="15786" width="13.28515625" style="102" bestFit="1" customWidth="1"/>
    <col min="15787" max="15787" width="1.28515625" style="102" customWidth="1"/>
    <col min="15788" max="15789" width="24.5703125" style="102" customWidth="1"/>
    <col min="15790" max="15790" width="14.7109375" style="102" bestFit="1" customWidth="1"/>
    <col min="15791" max="15791" width="1.28515625" style="102" customWidth="1"/>
    <col min="15792" max="15792" width="12" style="102" bestFit="1" customWidth="1"/>
    <col min="15793" max="15794" width="12" style="102" customWidth="1"/>
    <col min="15795" max="16038" width="11.42578125" style="102"/>
    <col min="16039" max="16039" width="3.7109375" style="102" bestFit="1" customWidth="1"/>
    <col min="16040" max="16040" width="37.7109375" style="102" bestFit="1" customWidth="1"/>
    <col min="16041" max="16041" width="1.28515625" style="102" customWidth="1"/>
    <col min="16042" max="16042" width="13.28515625" style="102" bestFit="1" customWidth="1"/>
    <col min="16043" max="16043" width="1.28515625" style="102" customWidth="1"/>
    <col min="16044" max="16045" width="24.5703125" style="102" customWidth="1"/>
    <col min="16046" max="16046" width="14.7109375" style="102" bestFit="1" customWidth="1"/>
    <col min="16047" max="16047" width="1.28515625" style="102" customWidth="1"/>
    <col min="16048" max="16048" width="12" style="102" bestFit="1" customWidth="1"/>
    <col min="16049" max="16050" width="12" style="102" customWidth="1"/>
    <col min="16051" max="16264" width="11.42578125" style="102"/>
    <col min="16265" max="16384" width="14.7109375" style="102" customWidth="1"/>
  </cols>
  <sheetData>
    <row r="1" spans="1:12" s="75" customFormat="1" ht="47.25" customHeight="1" x14ac:dyDescent="0.25">
      <c r="A1" s="74"/>
      <c r="C1" s="76"/>
      <c r="D1" s="160" t="str">
        <f>+'LPF 03-2021'!F2</f>
        <v>PRECIOS SUGERIDOS DE VENTA FLEETSALE N° 3 - 2021</v>
      </c>
      <c r="E1" s="160"/>
      <c r="F1" s="160"/>
      <c r="G1" s="160"/>
      <c r="H1" s="160"/>
      <c r="I1" s="160"/>
    </row>
    <row r="2" spans="1:12" s="82" customFormat="1" ht="21" x14ac:dyDescent="0.25">
      <c r="A2" s="77"/>
      <c r="B2" s="78"/>
      <c r="C2" s="79"/>
      <c r="D2" s="80" t="str">
        <f>+'LPF 03-2021'!G3</f>
        <v>Vigencia: desde 12 de Noviembre de 2021</v>
      </c>
      <c r="E2" s="80"/>
      <c r="F2" s="80"/>
      <c r="G2" s="80"/>
      <c r="H2" s="80"/>
      <c r="I2" s="80"/>
      <c r="J2" s="81"/>
    </row>
    <row r="3" spans="1:12" s="82" customFormat="1" ht="33.950000000000003" customHeight="1" x14ac:dyDescent="0.25">
      <c r="A3" s="77"/>
      <c r="B3" s="83"/>
      <c r="C3" s="84"/>
      <c r="D3" s="83"/>
      <c r="E3" s="84"/>
      <c r="F3" s="83"/>
      <c r="G3" s="84"/>
      <c r="H3" s="84"/>
      <c r="I3" s="83"/>
      <c r="J3" s="85"/>
    </row>
    <row r="4" spans="1:12" s="82" customFormat="1" ht="34.5" customHeight="1" x14ac:dyDescent="0.25">
      <c r="A4" s="77"/>
      <c r="B4" s="86"/>
      <c r="C4" s="87"/>
      <c r="D4" s="88"/>
      <c r="E4" s="83"/>
      <c r="F4" s="88"/>
      <c r="G4" s="83"/>
      <c r="H4" s="83"/>
      <c r="I4" s="83"/>
      <c r="J4" s="161" t="s">
        <v>7</v>
      </c>
      <c r="K4" s="161" t="s">
        <v>8</v>
      </c>
      <c r="L4" s="161" t="s">
        <v>9</v>
      </c>
    </row>
    <row r="5" spans="1:12" s="82" customFormat="1" ht="36" customHeight="1" x14ac:dyDescent="0.25">
      <c r="A5" s="77"/>
      <c r="B5" s="89" t="s">
        <v>4</v>
      </c>
      <c r="C5" s="90"/>
      <c r="D5" s="91" t="s">
        <v>110</v>
      </c>
      <c r="E5" s="92"/>
      <c r="F5" s="93" t="s">
        <v>111</v>
      </c>
      <c r="G5" s="92"/>
      <c r="H5" s="94" t="s">
        <v>112</v>
      </c>
      <c r="J5" s="161"/>
      <c r="K5" s="161"/>
      <c r="L5" s="161"/>
    </row>
    <row r="6" spans="1:12" ht="15" customHeight="1" x14ac:dyDescent="0.25">
      <c r="A6" s="95"/>
      <c r="B6" s="95"/>
      <c r="C6" s="96"/>
      <c r="D6" s="97"/>
      <c r="E6" s="98"/>
      <c r="F6" s="95"/>
      <c r="G6" s="99"/>
      <c r="H6" s="98"/>
      <c r="I6" s="100"/>
      <c r="J6" s="101"/>
      <c r="K6" s="101"/>
      <c r="L6" s="101"/>
    </row>
    <row r="7" spans="1:12" ht="15" customHeight="1" x14ac:dyDescent="0.25">
      <c r="A7" s="95"/>
      <c r="B7" s="103" t="s">
        <v>73</v>
      </c>
      <c r="C7" s="104"/>
      <c r="D7" s="91"/>
      <c r="E7" s="105"/>
      <c r="F7" s="106"/>
      <c r="G7" s="99"/>
      <c r="H7" s="107"/>
      <c r="I7" s="100"/>
      <c r="J7" s="107"/>
      <c r="K7" s="107"/>
      <c r="L7" s="107"/>
    </row>
    <row r="8" spans="1:12" ht="15" customHeight="1" x14ac:dyDescent="0.25">
      <c r="A8" s="108">
        <v>1</v>
      </c>
      <c r="B8" s="151" t="s">
        <v>74</v>
      </c>
      <c r="C8" s="109"/>
      <c r="D8" s="110">
        <f>+VLOOKUP(B8,'LPF 03-2021'!$B$10:$X$34,23,0)</f>
        <v>12090000</v>
      </c>
      <c r="E8" s="105"/>
      <c r="F8" s="110">
        <v>600000</v>
      </c>
      <c r="G8" s="99"/>
      <c r="H8" s="111">
        <f t="shared" ref="H8:H9" si="0">D8-F8</f>
        <v>11490000</v>
      </c>
      <c r="I8" s="100"/>
      <c r="J8" s="152">
        <f t="shared" ref="J8:J9" si="1">H8*(1-L8)</f>
        <v>11030400</v>
      </c>
      <c r="K8" s="153">
        <v>0.04</v>
      </c>
      <c r="L8" s="153">
        <v>0.04</v>
      </c>
    </row>
    <row r="9" spans="1:12" ht="15" customHeight="1" x14ac:dyDescent="0.25">
      <c r="A9" s="108">
        <v>2</v>
      </c>
      <c r="B9" s="151" t="s">
        <v>77</v>
      </c>
      <c r="C9" s="109"/>
      <c r="D9" s="110">
        <f>+VLOOKUP(B9,'LPF 03-2021'!$B$10:$X$34,23,0)</f>
        <v>12990000</v>
      </c>
      <c r="E9" s="105"/>
      <c r="F9" s="110">
        <v>600000</v>
      </c>
      <c r="G9" s="99"/>
      <c r="H9" s="111">
        <f t="shared" si="0"/>
        <v>12390000</v>
      </c>
      <c r="I9" s="100"/>
      <c r="J9" s="152">
        <f t="shared" si="1"/>
        <v>11894400</v>
      </c>
      <c r="K9" s="153">
        <v>0.04</v>
      </c>
      <c r="L9" s="153">
        <v>0.04</v>
      </c>
    </row>
    <row r="10" spans="1:12" ht="15" customHeight="1" x14ac:dyDescent="0.25">
      <c r="A10" s="147"/>
      <c r="B10" s="148"/>
      <c r="C10" s="109"/>
      <c r="D10" s="149"/>
      <c r="E10" s="105"/>
      <c r="F10" s="149"/>
      <c r="G10" s="99"/>
      <c r="H10" s="149"/>
      <c r="I10" s="100"/>
      <c r="J10" s="149"/>
      <c r="K10" s="150"/>
      <c r="L10" s="150"/>
    </row>
    <row r="11" spans="1:12" ht="15" customHeight="1" x14ac:dyDescent="0.25">
      <c r="A11" s="147"/>
      <c r="B11" s="103" t="s">
        <v>78</v>
      </c>
      <c r="C11" s="104"/>
      <c r="D11" s="91"/>
      <c r="E11" s="105"/>
      <c r="F11" s="106"/>
      <c r="G11" s="99"/>
      <c r="H11" s="107"/>
      <c r="I11" s="100"/>
      <c r="J11" s="107"/>
      <c r="K11" s="107"/>
      <c r="L11" s="107"/>
    </row>
    <row r="12" spans="1:12" ht="15" customHeight="1" x14ac:dyDescent="0.25">
      <c r="A12" s="108">
        <v>3</v>
      </c>
      <c r="B12" s="151" t="s">
        <v>79</v>
      </c>
      <c r="C12" s="109"/>
      <c r="D12" s="110">
        <f>+VLOOKUP(B12,'LPF 03-2021'!$B$10:$X$34,23,0)</f>
        <v>13490000</v>
      </c>
      <c r="E12" s="105"/>
      <c r="F12" s="110">
        <v>600000</v>
      </c>
      <c r="G12" s="99"/>
      <c r="H12" s="111">
        <f t="shared" ref="H12:H14" si="2">D12-F12</f>
        <v>12890000</v>
      </c>
      <c r="I12" s="100"/>
      <c r="J12" s="152">
        <f t="shared" ref="J12:J14" si="3">H12*(1-L12)</f>
        <v>12374400</v>
      </c>
      <c r="K12" s="153">
        <v>0.04</v>
      </c>
      <c r="L12" s="153">
        <v>0.04</v>
      </c>
    </row>
    <row r="13" spans="1:12" ht="15" customHeight="1" x14ac:dyDescent="0.25">
      <c r="A13" s="108">
        <v>4</v>
      </c>
      <c r="B13" s="151" t="s">
        <v>82</v>
      </c>
      <c r="C13" s="109"/>
      <c r="D13" s="110">
        <f>+VLOOKUP(B13,'LPF 03-2021'!$B$10:$X$34,23,0)</f>
        <v>14590000</v>
      </c>
      <c r="E13" s="105"/>
      <c r="F13" s="110">
        <v>600000</v>
      </c>
      <c r="G13" s="99"/>
      <c r="H13" s="111">
        <f t="shared" si="2"/>
        <v>13990000</v>
      </c>
      <c r="I13" s="100"/>
      <c r="J13" s="152">
        <f t="shared" si="3"/>
        <v>13430400</v>
      </c>
      <c r="K13" s="153">
        <v>0.04</v>
      </c>
      <c r="L13" s="153">
        <v>0.04</v>
      </c>
    </row>
    <row r="14" spans="1:12" ht="15" customHeight="1" x14ac:dyDescent="0.25">
      <c r="A14" s="108">
        <v>5</v>
      </c>
      <c r="B14" s="151" t="s">
        <v>84</v>
      </c>
      <c r="C14" s="109"/>
      <c r="D14" s="110">
        <f>+VLOOKUP(B14,'LPF 03-2021'!$B$10:$X$34,23,0)</f>
        <v>15890000</v>
      </c>
      <c r="E14" s="105"/>
      <c r="F14" s="110">
        <v>600000</v>
      </c>
      <c r="G14" s="99"/>
      <c r="H14" s="111">
        <f t="shared" si="2"/>
        <v>15290000</v>
      </c>
      <c r="I14" s="100"/>
      <c r="J14" s="152">
        <f t="shared" si="3"/>
        <v>14678400</v>
      </c>
      <c r="K14" s="153">
        <v>0.04</v>
      </c>
      <c r="L14" s="153">
        <v>0.04</v>
      </c>
    </row>
    <row r="15" spans="1:12" ht="15" customHeight="1" x14ac:dyDescent="0.25">
      <c r="A15" s="112"/>
      <c r="B15" s="116"/>
      <c r="C15" s="109"/>
      <c r="D15" s="115"/>
      <c r="E15" s="105"/>
      <c r="F15" s="115"/>
      <c r="G15" s="99"/>
      <c r="H15" s="115"/>
      <c r="I15" s="100"/>
      <c r="J15" s="115"/>
      <c r="K15" s="115"/>
      <c r="L15" s="115"/>
    </row>
    <row r="16" spans="1:12" ht="15" customHeight="1" x14ac:dyDescent="0.25">
      <c r="A16" s="112"/>
      <c r="B16" s="103" t="s">
        <v>120</v>
      </c>
      <c r="C16" s="104"/>
      <c r="D16" s="91"/>
      <c r="E16" s="105"/>
      <c r="F16" s="106"/>
      <c r="G16" s="99"/>
      <c r="H16" s="107"/>
      <c r="I16" s="100"/>
      <c r="J16" s="107"/>
      <c r="K16" s="107"/>
      <c r="L16" s="107"/>
    </row>
    <row r="17" spans="1:12" ht="15" customHeight="1" x14ac:dyDescent="0.25">
      <c r="A17" s="108">
        <v>6</v>
      </c>
      <c r="B17" s="151" t="s">
        <v>11</v>
      </c>
      <c r="C17" s="109" t="s">
        <v>113</v>
      </c>
      <c r="D17" s="110">
        <f>+VLOOKUP(B17,'LPF 03-2021'!$B$10:$X$34,23,0)</f>
        <v>14506100</v>
      </c>
      <c r="E17" s="105"/>
      <c r="F17" s="110">
        <v>238000</v>
      </c>
      <c r="G17" s="99"/>
      <c r="H17" s="111">
        <f t="shared" ref="H17:H22" si="4">D17-F17</f>
        <v>14268100</v>
      </c>
      <c r="I17" s="100"/>
      <c r="J17" s="152">
        <f>H17*(1-L17)</f>
        <v>13697376</v>
      </c>
      <c r="K17" s="153">
        <v>0.04</v>
      </c>
      <c r="L17" s="153">
        <v>0.04</v>
      </c>
    </row>
    <row r="18" spans="1:12" ht="15" customHeight="1" x14ac:dyDescent="0.25">
      <c r="A18" s="108">
        <v>7</v>
      </c>
      <c r="B18" s="151" t="s">
        <v>35</v>
      </c>
      <c r="C18" s="109"/>
      <c r="D18" s="110">
        <f>+VLOOKUP(B18,'LPF 03-2021'!$B$10:$X$34,23,0)</f>
        <v>17838100</v>
      </c>
      <c r="E18" s="105"/>
      <c r="F18" s="110">
        <v>238000</v>
      </c>
      <c r="G18" s="99"/>
      <c r="H18" s="111">
        <f t="shared" si="4"/>
        <v>17600100</v>
      </c>
      <c r="I18" s="100"/>
      <c r="J18" s="152">
        <f t="shared" ref="J18:J22" si="5">H18*(1-L18)</f>
        <v>16896096</v>
      </c>
      <c r="K18" s="153">
        <v>0.04</v>
      </c>
      <c r="L18" s="153">
        <v>0.04</v>
      </c>
    </row>
    <row r="19" spans="1:12" ht="15" customHeight="1" x14ac:dyDescent="0.25">
      <c r="A19" s="108">
        <v>8</v>
      </c>
      <c r="B19" s="151" t="s">
        <v>36</v>
      </c>
      <c r="C19" s="109"/>
      <c r="D19" s="110">
        <f>+VLOOKUP(B19,'LPF 03-2021'!$B$10:$X$34,23,0)</f>
        <v>14625100</v>
      </c>
      <c r="E19" s="105"/>
      <c r="F19" s="110">
        <v>238000</v>
      </c>
      <c r="G19" s="99"/>
      <c r="H19" s="111">
        <f t="shared" si="4"/>
        <v>14387100</v>
      </c>
      <c r="I19" s="100"/>
      <c r="J19" s="152">
        <f t="shared" si="5"/>
        <v>13811616</v>
      </c>
      <c r="K19" s="153">
        <v>0.04</v>
      </c>
      <c r="L19" s="153">
        <v>0.04</v>
      </c>
    </row>
    <row r="20" spans="1:12" ht="15" customHeight="1" x14ac:dyDescent="0.25">
      <c r="A20" s="108">
        <v>9</v>
      </c>
      <c r="B20" s="151" t="s">
        <v>37</v>
      </c>
      <c r="C20" s="109"/>
      <c r="D20" s="110">
        <f>+VLOOKUP(B20,'LPF 03-2021'!$B$10:$X$34,23,0)</f>
        <v>15577100</v>
      </c>
      <c r="E20" s="105"/>
      <c r="F20" s="110">
        <v>238000</v>
      </c>
      <c r="G20" s="99"/>
      <c r="H20" s="111">
        <f t="shared" si="4"/>
        <v>15339100</v>
      </c>
      <c r="I20" s="100"/>
      <c r="J20" s="152">
        <f t="shared" si="5"/>
        <v>14725536</v>
      </c>
      <c r="K20" s="153">
        <v>0.04</v>
      </c>
      <c r="L20" s="153">
        <v>0.04</v>
      </c>
    </row>
    <row r="21" spans="1:12" ht="15" customHeight="1" x14ac:dyDescent="0.25">
      <c r="A21" s="108">
        <v>10</v>
      </c>
      <c r="B21" s="151" t="s">
        <v>38</v>
      </c>
      <c r="C21" s="109"/>
      <c r="D21" s="110">
        <f>+VLOOKUP(B21,'LPF 03-2021'!$B$10:$X$34,23,0)</f>
        <v>17005100</v>
      </c>
      <c r="E21" s="105"/>
      <c r="F21" s="110">
        <v>238000</v>
      </c>
      <c r="G21" s="99"/>
      <c r="H21" s="111">
        <f t="shared" si="4"/>
        <v>16767100</v>
      </c>
      <c r="I21" s="100"/>
      <c r="J21" s="152">
        <f t="shared" si="5"/>
        <v>16096416</v>
      </c>
      <c r="K21" s="153">
        <v>0.04</v>
      </c>
      <c r="L21" s="153">
        <v>0.04</v>
      </c>
    </row>
    <row r="22" spans="1:12" ht="15" customHeight="1" x14ac:dyDescent="0.25">
      <c r="A22" s="108">
        <v>11</v>
      </c>
      <c r="B22" s="151" t="s">
        <v>39</v>
      </c>
      <c r="C22" s="109"/>
      <c r="D22" s="110">
        <f>+VLOOKUP(B22,'LPF 03-2021'!$B$10:$X$34,23,0)</f>
        <v>17957100</v>
      </c>
      <c r="E22" s="105"/>
      <c r="F22" s="110">
        <v>238000</v>
      </c>
      <c r="G22" s="99"/>
      <c r="H22" s="111">
        <f t="shared" si="4"/>
        <v>17719100</v>
      </c>
      <c r="I22" s="100"/>
      <c r="J22" s="152">
        <f t="shared" si="5"/>
        <v>17010336</v>
      </c>
      <c r="K22" s="153">
        <v>0.04</v>
      </c>
      <c r="L22" s="153">
        <v>0.04</v>
      </c>
    </row>
    <row r="23" spans="1:12" ht="15" customHeight="1" x14ac:dyDescent="0.25">
      <c r="B23" s="116"/>
      <c r="C23" s="118" t="s">
        <v>114</v>
      </c>
      <c r="D23" s="115"/>
      <c r="E23" s="105"/>
      <c r="F23" s="115"/>
      <c r="H23" s="115"/>
      <c r="J23" s="115"/>
      <c r="K23" s="115"/>
      <c r="L23" s="115"/>
    </row>
    <row r="24" spans="1:12" ht="15" customHeight="1" x14ac:dyDescent="0.25">
      <c r="B24" s="103" t="s">
        <v>99</v>
      </c>
      <c r="C24" s="104"/>
      <c r="D24" s="91"/>
      <c r="E24" s="105"/>
      <c r="F24" s="106"/>
      <c r="G24" s="99"/>
      <c r="H24" s="107"/>
      <c r="I24" s="100"/>
      <c r="J24" s="107"/>
      <c r="K24" s="107"/>
      <c r="L24" s="107"/>
    </row>
    <row r="25" spans="1:12" ht="15" customHeight="1" x14ac:dyDescent="0.25">
      <c r="A25" s="108">
        <v>12</v>
      </c>
      <c r="B25" s="151" t="s">
        <v>135</v>
      </c>
      <c r="C25" s="109" t="s">
        <v>115</v>
      </c>
      <c r="D25" s="110">
        <f>+VLOOKUP(B25,'LPF 03-2021'!$B$10:$X$34,23,0)</f>
        <v>16690000</v>
      </c>
      <c r="E25" s="105"/>
      <c r="F25" s="110">
        <v>100000</v>
      </c>
      <c r="G25" s="99"/>
      <c r="H25" s="111">
        <f t="shared" ref="H25:H26" si="6">D25-F25</f>
        <v>16590000</v>
      </c>
      <c r="I25" s="100"/>
      <c r="J25" s="152">
        <f t="shared" ref="J25:J26" si="7">H25*(1-L25)</f>
        <v>15926400</v>
      </c>
      <c r="K25" s="153">
        <v>0.04</v>
      </c>
      <c r="L25" s="153">
        <v>0.04</v>
      </c>
    </row>
    <row r="26" spans="1:12" ht="15" customHeight="1" x14ac:dyDescent="0.25">
      <c r="A26" s="108">
        <v>13</v>
      </c>
      <c r="B26" s="151" t="s">
        <v>136</v>
      </c>
      <c r="C26" s="109" t="s">
        <v>116</v>
      </c>
      <c r="D26" s="110">
        <f>+VLOOKUP(B26,'LPF 03-2021'!$B$10:$X$34,23,0)</f>
        <v>18690000</v>
      </c>
      <c r="E26" s="105"/>
      <c r="F26" s="110">
        <v>100000</v>
      </c>
      <c r="G26" s="99"/>
      <c r="H26" s="111">
        <f t="shared" si="6"/>
        <v>18590000</v>
      </c>
      <c r="I26" s="100"/>
      <c r="J26" s="152">
        <f t="shared" si="7"/>
        <v>17846400</v>
      </c>
      <c r="K26" s="153">
        <v>0.04</v>
      </c>
      <c r="L26" s="153">
        <v>0.04</v>
      </c>
    </row>
    <row r="27" spans="1:12" ht="15" customHeight="1" x14ac:dyDescent="0.25">
      <c r="A27" s="108">
        <v>14</v>
      </c>
      <c r="B27" s="151" t="s">
        <v>137</v>
      </c>
      <c r="C27" s="109"/>
      <c r="D27" s="110">
        <f>+VLOOKUP(B27,'LPF 03-2021'!$B$10:$X$34,23,0)</f>
        <v>19690000</v>
      </c>
      <c r="E27" s="105"/>
      <c r="F27" s="110">
        <v>100000</v>
      </c>
      <c r="G27" s="99"/>
      <c r="H27" s="111">
        <f>D27-F27</f>
        <v>19590000</v>
      </c>
      <c r="I27" s="100"/>
      <c r="J27" s="152">
        <f t="shared" ref="J27" si="8">H27*(1-L27)</f>
        <v>18806400</v>
      </c>
      <c r="K27" s="153">
        <v>0.04</v>
      </c>
      <c r="L27" s="153">
        <v>0.04</v>
      </c>
    </row>
    <row r="28" spans="1:12" ht="15" customHeight="1" x14ac:dyDescent="0.25">
      <c r="B28" s="116"/>
      <c r="C28" s="118" t="s">
        <v>117</v>
      </c>
      <c r="D28" s="115"/>
      <c r="E28" s="105"/>
      <c r="F28" s="115"/>
      <c r="H28" s="115"/>
      <c r="J28" s="115"/>
      <c r="K28" s="115"/>
      <c r="L28" s="115"/>
    </row>
    <row r="29" spans="1:12" ht="15" customHeight="1" x14ac:dyDescent="0.25">
      <c r="A29" s="113"/>
      <c r="B29" s="103" t="s">
        <v>101</v>
      </c>
      <c r="C29" s="104"/>
      <c r="D29" s="91"/>
      <c r="E29" s="105"/>
      <c r="F29" s="106"/>
      <c r="G29" s="99"/>
      <c r="H29" s="107"/>
      <c r="I29" s="100"/>
      <c r="J29" s="107"/>
      <c r="K29" s="107"/>
      <c r="L29" s="107"/>
    </row>
    <row r="30" spans="1:12" ht="15" customHeight="1" x14ac:dyDescent="0.25">
      <c r="A30" s="108">
        <v>15</v>
      </c>
      <c r="B30" s="151" t="s">
        <v>19</v>
      </c>
      <c r="C30" s="109"/>
      <c r="D30" s="110">
        <f>+VLOOKUP(B30,'LPF 03-2021'!$B$10:$X$34,23,0)</f>
        <v>8390000</v>
      </c>
      <c r="E30" s="105"/>
      <c r="F30" s="110">
        <v>0</v>
      </c>
      <c r="G30" s="99"/>
      <c r="H30" s="111">
        <f t="shared" ref="H30:H31" si="9">D30-F30</f>
        <v>8390000</v>
      </c>
      <c r="I30" s="100"/>
      <c r="J30" s="152">
        <f t="shared" ref="J30:J31" si="10">H30*(1-L30)</f>
        <v>8054400</v>
      </c>
      <c r="K30" s="153">
        <v>0.04</v>
      </c>
      <c r="L30" s="153">
        <v>0.04</v>
      </c>
    </row>
    <row r="31" spans="1:12" ht="15" customHeight="1" x14ac:dyDescent="0.25">
      <c r="A31" s="108">
        <v>16</v>
      </c>
      <c r="B31" s="151" t="s">
        <v>20</v>
      </c>
      <c r="C31" s="109" t="s">
        <v>118</v>
      </c>
      <c r="D31" s="110">
        <f>+VLOOKUP(B31,'LPF 03-2021'!$B$10:$X$34,23,0)</f>
        <v>9290000</v>
      </c>
      <c r="E31" s="105"/>
      <c r="F31" s="110">
        <v>0</v>
      </c>
      <c r="G31" s="99"/>
      <c r="H31" s="111">
        <f t="shared" si="9"/>
        <v>9290000</v>
      </c>
      <c r="I31" s="100"/>
      <c r="J31" s="152">
        <f t="shared" si="10"/>
        <v>8918400</v>
      </c>
      <c r="K31" s="153">
        <v>0.04</v>
      </c>
      <c r="L31" s="153">
        <v>0.04</v>
      </c>
    </row>
    <row r="32" spans="1:12" ht="15" customHeight="1" x14ac:dyDescent="0.25">
      <c r="A32" s="108">
        <v>17</v>
      </c>
      <c r="B32" s="151" t="s">
        <v>34</v>
      </c>
      <c r="C32" s="109"/>
      <c r="D32" s="110">
        <f>+VLOOKUP(B32,'LPF 03-2021'!$B$10:$X$34,23,0)</f>
        <v>9790000</v>
      </c>
      <c r="E32" s="105"/>
      <c r="F32" s="110">
        <v>0</v>
      </c>
      <c r="G32" s="99"/>
      <c r="H32" s="111">
        <f>D32-F32</f>
        <v>9790000</v>
      </c>
      <c r="I32" s="100"/>
      <c r="J32" s="152">
        <f t="shared" ref="J32" si="11">H32*(1-L32)</f>
        <v>9398400</v>
      </c>
      <c r="K32" s="153">
        <v>0.04</v>
      </c>
      <c r="L32" s="153">
        <v>0.04</v>
      </c>
    </row>
    <row r="33" spans="1:12" ht="15" customHeight="1" x14ac:dyDescent="0.25">
      <c r="B33" s="114"/>
      <c r="C33" s="118" t="s">
        <v>119</v>
      </c>
      <c r="D33" s="115"/>
      <c r="E33" s="105"/>
      <c r="F33" s="115"/>
      <c r="H33" s="115"/>
      <c r="J33" s="115"/>
      <c r="K33" s="115"/>
      <c r="L33" s="115"/>
    </row>
    <row r="34" spans="1:12" ht="15" customHeight="1" x14ac:dyDescent="0.25">
      <c r="A34" s="113"/>
    </row>
    <row r="35" spans="1:12" ht="15" customHeight="1" x14ac:dyDescent="0.25">
      <c r="A35" s="113"/>
    </row>
    <row r="36" spans="1:12" ht="15" customHeight="1" x14ac:dyDescent="0.25">
      <c r="A36" s="113"/>
    </row>
    <row r="37" spans="1:12" ht="15" customHeight="1" x14ac:dyDescent="0.25">
      <c r="A37" s="113"/>
    </row>
    <row r="38" spans="1:12" ht="15" customHeight="1" x14ac:dyDescent="0.25">
      <c r="A38" s="113"/>
    </row>
    <row r="39" spans="1:12" ht="15" customHeight="1" x14ac:dyDescent="0.25"/>
    <row r="40" spans="1:12" ht="15" customHeight="1" x14ac:dyDescent="0.25">
      <c r="A40" s="102"/>
    </row>
    <row r="41" spans="1:12" ht="15" customHeight="1" x14ac:dyDescent="0.25">
      <c r="A41" s="102"/>
    </row>
    <row r="42" spans="1:12" x14ac:dyDescent="0.25">
      <c r="A42" s="117"/>
    </row>
    <row r="43" spans="1:12" ht="15" customHeight="1" x14ac:dyDescent="0.25">
      <c r="A43" s="112"/>
    </row>
    <row r="44" spans="1:12" ht="15" customHeight="1" x14ac:dyDescent="0.25">
      <c r="A44" s="102"/>
    </row>
    <row r="45" spans="1:12" ht="15" customHeight="1" x14ac:dyDescent="0.25">
      <c r="A45" s="102"/>
    </row>
    <row r="46" spans="1:12" ht="15" customHeight="1" x14ac:dyDescent="0.25">
      <c r="A46" s="102"/>
    </row>
    <row r="47" spans="1:12" x14ac:dyDescent="0.25">
      <c r="A47" s="102"/>
    </row>
    <row r="48" spans="1:12" ht="15" customHeight="1" x14ac:dyDescent="0.25">
      <c r="A48" s="102"/>
    </row>
    <row r="49" spans="1:1" ht="15" customHeight="1" x14ac:dyDescent="0.25">
      <c r="A49" s="102"/>
    </row>
    <row r="50" spans="1:1" ht="15" customHeight="1" x14ac:dyDescent="0.25">
      <c r="A50" s="102"/>
    </row>
    <row r="51" spans="1:1" ht="15" customHeight="1" x14ac:dyDescent="0.25">
      <c r="A51" s="102"/>
    </row>
    <row r="52" spans="1:1" x14ac:dyDescent="0.25">
      <c r="A52" s="102"/>
    </row>
    <row r="53" spans="1:1" ht="15" customHeight="1" x14ac:dyDescent="0.25">
      <c r="A53" s="102"/>
    </row>
    <row r="54" spans="1:1" ht="15" customHeight="1" x14ac:dyDescent="0.25">
      <c r="A54" s="102"/>
    </row>
    <row r="55" spans="1:1" x14ac:dyDescent="0.25">
      <c r="A55" s="102"/>
    </row>
    <row r="56" spans="1:1" ht="15" customHeight="1" x14ac:dyDescent="0.25">
      <c r="A56" s="102"/>
    </row>
    <row r="57" spans="1:1" ht="15" customHeight="1" x14ac:dyDescent="0.25">
      <c r="A57" s="102"/>
    </row>
    <row r="58" spans="1:1" ht="15" customHeight="1" x14ac:dyDescent="0.25">
      <c r="A58" s="102"/>
    </row>
    <row r="59" spans="1:1" ht="15" customHeight="1" x14ac:dyDescent="0.25">
      <c r="A59" s="102"/>
    </row>
    <row r="60" spans="1:1" ht="15" customHeight="1" x14ac:dyDescent="0.25">
      <c r="A60" s="102"/>
    </row>
    <row r="61" spans="1:1" x14ac:dyDescent="0.25">
      <c r="A61" s="102"/>
    </row>
    <row r="62" spans="1:1" x14ac:dyDescent="0.25">
      <c r="A62" s="102"/>
    </row>
    <row r="63" spans="1:1" x14ac:dyDescent="0.25">
      <c r="A63" s="102"/>
    </row>
    <row r="64" spans="1:1" x14ac:dyDescent="0.25">
      <c r="A64" s="102"/>
    </row>
    <row r="65" spans="1:1" x14ac:dyDescent="0.25">
      <c r="A65" s="102"/>
    </row>
    <row r="66" spans="1:1" x14ac:dyDescent="0.25">
      <c r="A66" s="102"/>
    </row>
    <row r="67" spans="1:1" x14ac:dyDescent="0.25">
      <c r="A67" s="102"/>
    </row>
    <row r="68" spans="1:1" x14ac:dyDescent="0.25">
      <c r="A68" s="102"/>
    </row>
  </sheetData>
  <mergeCells count="4">
    <mergeCell ref="D1:I1"/>
    <mergeCell ref="J4:J5"/>
    <mergeCell ref="K4:K5"/>
    <mergeCell ref="L4:L5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690-59F7-479C-ABB7-51FB50A16B1F}">
  <sheetPr>
    <tabColor rgb="FFFFFF00"/>
  </sheetPr>
  <dimension ref="A1:H23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G7" sqref="G7"/>
    </sheetView>
  </sheetViews>
  <sheetFormatPr baseColWidth="10" defaultColWidth="11.42578125" defaultRowHeight="15" x14ac:dyDescent="0.25"/>
  <cols>
    <col min="1" max="1" width="2.5703125" style="130" customWidth="1"/>
    <col min="2" max="2" width="14.42578125" style="130" customWidth="1"/>
    <col min="3" max="3" width="14.140625" style="130" customWidth="1"/>
    <col min="4" max="4" width="2" style="142" customWidth="1"/>
    <col min="5" max="5" width="52.7109375" style="130" customWidth="1"/>
    <col min="6" max="6" width="1.42578125" style="130" customWidth="1"/>
    <col min="7" max="7" width="18.5703125" style="130" customWidth="1"/>
    <col min="8" max="8" width="12.42578125" style="130" customWidth="1"/>
    <col min="9" max="9" width="11.42578125" style="130"/>
    <col min="10" max="10" width="11.85546875" style="130" bestFit="1" customWidth="1"/>
    <col min="11" max="16384" width="11.42578125" style="130"/>
  </cols>
  <sheetData>
    <row r="1" spans="1:8" ht="21" x14ac:dyDescent="0.25">
      <c r="A1" s="127"/>
      <c r="B1" s="127"/>
      <c r="C1" s="127"/>
      <c r="D1" s="128"/>
      <c r="E1" s="129"/>
      <c r="F1" s="129"/>
    </row>
    <row r="2" spans="1:8" ht="21" x14ac:dyDescent="0.25">
      <c r="A2" s="127"/>
      <c r="B2" s="127"/>
      <c r="C2" s="127"/>
      <c r="D2" s="131"/>
      <c r="E2" s="129"/>
      <c r="F2" s="129"/>
    </row>
    <row r="3" spans="1:8" ht="23.25" x14ac:dyDescent="0.25">
      <c r="A3" s="127"/>
      <c r="B3" s="127"/>
      <c r="C3" s="127"/>
      <c r="D3" s="131"/>
      <c r="E3" s="132" t="str">
        <f>+'LPF 03-2021'!F2</f>
        <v>PRECIOS SUGERIDOS DE VENTA FLEETSALE N° 3 - 2021</v>
      </c>
      <c r="F3" s="132"/>
    </row>
    <row r="4" spans="1:8" ht="21" x14ac:dyDescent="0.25">
      <c r="A4" s="127"/>
      <c r="B4" s="127"/>
      <c r="C4" s="127"/>
      <c r="D4" s="131"/>
      <c r="E4" s="162" t="str">
        <f>+'LPF 03-2021'!G3</f>
        <v>Vigencia: desde 12 de Noviembre de 2021</v>
      </c>
      <c r="F4" s="162"/>
    </row>
    <row r="5" spans="1:8" ht="21" x14ac:dyDescent="0.25">
      <c r="A5" s="127"/>
      <c r="B5" s="127"/>
      <c r="C5" s="127"/>
      <c r="D5" s="131"/>
      <c r="F5" s="133"/>
    </row>
    <row r="6" spans="1:8" ht="25.5" x14ac:dyDescent="0.25">
      <c r="A6" s="128" t="s">
        <v>121</v>
      </c>
      <c r="B6" s="134" t="s">
        <v>122</v>
      </c>
      <c r="C6" s="135" t="s">
        <v>123</v>
      </c>
      <c r="D6" s="128" t="s">
        <v>124</v>
      </c>
      <c r="E6" s="136" t="s">
        <v>4</v>
      </c>
      <c r="F6" s="137"/>
      <c r="G6" s="138" t="s">
        <v>125</v>
      </c>
      <c r="H6" s="94" t="s">
        <v>8</v>
      </c>
    </row>
    <row r="7" spans="1:8" x14ac:dyDescent="0.25">
      <c r="B7" s="144" t="s">
        <v>129</v>
      </c>
      <c r="C7" s="144" t="s">
        <v>126</v>
      </c>
      <c r="D7" s="139" t="str">
        <f t="shared" ref="D7:D23" si="0">B7&amp;" "&amp;LEFT(C7)&amp;" "&amp;RIGHT(C7,4)</f>
        <v>X35MT F LELT</v>
      </c>
      <c r="E7" s="145" t="s">
        <v>74</v>
      </c>
      <c r="G7" s="140">
        <f>+VLOOKUP($E7,'Bonos BV LPF 03-2021'!$B$7:$K$33,9,0)</f>
        <v>11030400</v>
      </c>
      <c r="H7" s="141">
        <f>+VLOOKUP($E7,'Bonos BV LPF 03-2021'!$B$7:$K$33,10,0)</f>
        <v>0.04</v>
      </c>
    </row>
    <row r="8" spans="1:8" x14ac:dyDescent="0.25">
      <c r="B8" s="144" t="s">
        <v>129</v>
      </c>
      <c r="C8" s="144" t="s">
        <v>130</v>
      </c>
      <c r="D8" s="139" t="str">
        <f t="shared" si="0"/>
        <v>X35MT F LLUX</v>
      </c>
      <c r="E8" s="145" t="s">
        <v>77</v>
      </c>
      <c r="G8" s="140">
        <f>+VLOOKUP($E8,'Bonos BV LPF 03-2021'!$B$7:$K$33,9,0)</f>
        <v>11894400</v>
      </c>
      <c r="H8" s="141">
        <f>+VLOOKUP($E8,'Bonos BV LPF 03-2021'!$B$7:$K$33,10,0)</f>
        <v>0.04</v>
      </c>
    </row>
    <row r="9" spans="1:8" x14ac:dyDescent="0.25">
      <c r="B9" s="144" t="s">
        <v>131</v>
      </c>
      <c r="C9" s="144" t="s">
        <v>127</v>
      </c>
      <c r="D9" s="139" t="str">
        <f t="shared" si="0"/>
        <v>X55FLTMT C COM</v>
      </c>
      <c r="E9" s="145" t="s">
        <v>79</v>
      </c>
      <c r="G9" s="140">
        <f>+VLOOKUP($E9,'Bonos BV LPF 03-2021'!$B$7:$K$33,9,0)</f>
        <v>12374400</v>
      </c>
      <c r="H9" s="141">
        <f>+VLOOKUP($E9,'Bonos BV LPF 03-2021'!$B$7:$K$33,10,0)</f>
        <v>0.04</v>
      </c>
    </row>
    <row r="10" spans="1:8" x14ac:dyDescent="0.25">
      <c r="B10" s="144" t="s">
        <v>131</v>
      </c>
      <c r="C10" s="144" t="s">
        <v>128</v>
      </c>
      <c r="D10" s="139" t="str">
        <f t="shared" si="0"/>
        <v>X55FLTMT E ELT</v>
      </c>
      <c r="E10" s="145" t="s">
        <v>82</v>
      </c>
      <c r="G10" s="140">
        <f>+VLOOKUP($E10,'Bonos BV LPF 03-2021'!$B$7:$K$33,9,0)</f>
        <v>13430400</v>
      </c>
      <c r="H10" s="141">
        <f>+VLOOKUP($E10,'Bonos BV LPF 03-2021'!$B$7:$K$33,10,0)</f>
        <v>0.04</v>
      </c>
    </row>
    <row r="11" spans="1:8" x14ac:dyDescent="0.25">
      <c r="B11" s="144" t="s">
        <v>132</v>
      </c>
      <c r="C11" s="144" t="s">
        <v>128</v>
      </c>
      <c r="D11" s="139" t="str">
        <f t="shared" si="0"/>
        <v>X55FLTCVT E ELT</v>
      </c>
      <c r="E11" s="145" t="s">
        <v>84</v>
      </c>
      <c r="G11" s="140">
        <f>+VLOOKUP($E11,'Bonos BV LPF 03-2021'!$B$7:$K$33,9,0)</f>
        <v>14678400</v>
      </c>
      <c r="H11" s="141">
        <f>+VLOOKUP($E11,'Bonos BV LPF 03-2021'!$B$7:$K$33,10,0)</f>
        <v>0.04</v>
      </c>
    </row>
    <row r="12" spans="1:8" x14ac:dyDescent="0.25">
      <c r="B12" s="144" t="s">
        <v>87</v>
      </c>
      <c r="C12" s="144" t="s">
        <v>133</v>
      </c>
      <c r="D12" s="139" t="str">
        <f t="shared" si="0"/>
        <v>PURSC4X2MT S S4</v>
      </c>
      <c r="E12" s="145" t="s">
        <v>11</v>
      </c>
      <c r="G12" s="140">
        <f>+VLOOKUP($E12,'Bonos BV LPF 03-2021'!$B$7:$K$33,9,0)</f>
        <v>13697376</v>
      </c>
      <c r="H12" s="141">
        <f>+VLOOKUP($E12,'Bonos BV LPF 03-2021'!$B$7:$K$33,10,0)</f>
        <v>0.04</v>
      </c>
    </row>
    <row r="13" spans="1:8" x14ac:dyDescent="0.25">
      <c r="B13" s="144" t="s">
        <v>91</v>
      </c>
      <c r="C13" s="144" t="s">
        <v>92</v>
      </c>
      <c r="D13" s="139" t="str">
        <f t="shared" si="0"/>
        <v>PURSC4X4MT S S6</v>
      </c>
      <c r="E13" s="145" t="s">
        <v>35</v>
      </c>
      <c r="G13" s="140">
        <f>+VLOOKUP($E13,'Bonos BV LPF 03-2021'!$B$7:$K$33,9,0)</f>
        <v>16896096</v>
      </c>
      <c r="H13" s="141">
        <f>+VLOOKUP($E13,'Bonos BV LPF 03-2021'!$B$7:$K$33,10,0)</f>
        <v>0.04</v>
      </c>
    </row>
    <row r="14" spans="1:8" x14ac:dyDescent="0.25">
      <c r="B14" s="144" t="s">
        <v>93</v>
      </c>
      <c r="C14" s="144" t="s">
        <v>133</v>
      </c>
      <c r="D14" s="139" t="str">
        <f t="shared" si="0"/>
        <v>PURDC4X2MT S S4</v>
      </c>
      <c r="E14" s="145" t="s">
        <v>36</v>
      </c>
      <c r="G14" s="140">
        <f>+VLOOKUP($E14,'Bonos BV LPF 03-2021'!$B$7:$K$33,9,0)</f>
        <v>13811616</v>
      </c>
      <c r="H14" s="141">
        <f>+VLOOKUP($E14,'Bonos BV LPF 03-2021'!$B$7:$K$33,10,0)</f>
        <v>0.04</v>
      </c>
    </row>
    <row r="15" spans="1:8" x14ac:dyDescent="0.25">
      <c r="B15" s="144" t="s">
        <v>93</v>
      </c>
      <c r="C15" s="144" t="s">
        <v>92</v>
      </c>
      <c r="D15" s="139" t="str">
        <f t="shared" si="0"/>
        <v>PURDC4X2MT S S6</v>
      </c>
      <c r="E15" s="145" t="s">
        <v>37</v>
      </c>
      <c r="G15" s="140">
        <f>+VLOOKUP($E15,'Bonos BV LPF 03-2021'!$B$7:$K$33,9,0)</f>
        <v>14725536</v>
      </c>
      <c r="H15" s="141">
        <f>+VLOOKUP($E15,'Bonos BV LPF 03-2021'!$B$7:$K$33,10,0)</f>
        <v>0.04</v>
      </c>
    </row>
    <row r="16" spans="1:8" x14ac:dyDescent="0.25">
      <c r="B16" s="144" t="s">
        <v>94</v>
      </c>
      <c r="C16" s="144" t="s">
        <v>133</v>
      </c>
      <c r="D16" s="139" t="str">
        <f t="shared" si="0"/>
        <v>PURDC4X4MT S S4</v>
      </c>
      <c r="E16" s="146" t="s">
        <v>38</v>
      </c>
      <c r="G16" s="140">
        <f>+VLOOKUP($E16,'Bonos BV LPF 03-2021'!$B$7:$K$33,9,0)</f>
        <v>16096416</v>
      </c>
      <c r="H16" s="141">
        <f>+VLOOKUP($E16,'Bonos BV LPF 03-2021'!$B$7:$K$33,10,0)</f>
        <v>0.04</v>
      </c>
    </row>
    <row r="17" spans="2:8" x14ac:dyDescent="0.25">
      <c r="B17" s="144" t="s">
        <v>94</v>
      </c>
      <c r="C17" s="144" t="s">
        <v>92</v>
      </c>
      <c r="D17" s="139" t="str">
        <f t="shared" si="0"/>
        <v>PURDC4X4MT S S6</v>
      </c>
      <c r="E17" s="145" t="s">
        <v>39</v>
      </c>
      <c r="G17" s="140">
        <f>+VLOOKUP($E17,'Bonos BV LPF 03-2021'!$B$7:$K$33,9,0)</f>
        <v>17010336</v>
      </c>
      <c r="H17" s="141">
        <f>+VLOOKUP($E17,'Bonos BV LPF 03-2021'!$B$7:$K$33,10,0)</f>
        <v>0.04</v>
      </c>
    </row>
    <row r="18" spans="2:8" x14ac:dyDescent="0.25">
      <c r="B18" s="144" t="s">
        <v>95</v>
      </c>
      <c r="C18" s="144" t="s">
        <v>96</v>
      </c>
      <c r="D18" s="139" t="str">
        <f t="shared" si="0"/>
        <v>XUV500FLFWD W W6</v>
      </c>
      <c r="E18" s="145" t="s">
        <v>135</v>
      </c>
      <c r="G18" s="140">
        <f>+VLOOKUP($E18,'Bonos BV LPF 03-2021'!$B$7:$K$33,9,0)</f>
        <v>15926400</v>
      </c>
      <c r="H18" s="141">
        <f>+VLOOKUP($E18,'Bonos BV LPF 03-2021'!$B$7:$K$33,10,0)</f>
        <v>0.04</v>
      </c>
    </row>
    <row r="19" spans="2:8" x14ac:dyDescent="0.25">
      <c r="B19" s="144" t="s">
        <v>95</v>
      </c>
      <c r="C19" s="144" t="s">
        <v>97</v>
      </c>
      <c r="D19" s="139" t="str">
        <f t="shared" si="0"/>
        <v>XUV500FLFWD W W8</v>
      </c>
      <c r="E19" s="145" t="s">
        <v>136</v>
      </c>
      <c r="G19" s="140">
        <f>+VLOOKUP($E19,'Bonos BV LPF 03-2021'!$B$7:$K$33,9,0)</f>
        <v>17846400</v>
      </c>
      <c r="H19" s="141">
        <f>+VLOOKUP($E19,'Bonos BV LPF 03-2021'!$B$7:$K$33,10,0)</f>
        <v>0.04</v>
      </c>
    </row>
    <row r="20" spans="2:8" x14ac:dyDescent="0.25">
      <c r="B20" s="144" t="s">
        <v>98</v>
      </c>
      <c r="C20" s="144" t="s">
        <v>97</v>
      </c>
      <c r="D20" s="139" t="str">
        <f t="shared" si="0"/>
        <v>XUV500FLAWD W W8</v>
      </c>
      <c r="E20" s="145" t="s">
        <v>137</v>
      </c>
      <c r="G20" s="140">
        <f>+VLOOKUP($E20,'Bonos BV LPF 03-2021'!$B$7:$K$33,9,0)</f>
        <v>18806400</v>
      </c>
      <c r="H20" s="141">
        <f>+VLOOKUP($E20,'Bonos BV LPF 03-2021'!$B$7:$K$33,10,0)</f>
        <v>0.04</v>
      </c>
    </row>
    <row r="21" spans="2:8" x14ac:dyDescent="0.25">
      <c r="B21" s="144" t="s">
        <v>102</v>
      </c>
      <c r="C21" s="144" t="s">
        <v>103</v>
      </c>
      <c r="D21" s="139" t="str">
        <f t="shared" si="0"/>
        <v>KUV100MT4X2 B BASE</v>
      </c>
      <c r="E21" s="145" t="s">
        <v>19</v>
      </c>
      <c r="G21" s="140">
        <f>+VLOOKUP($E21,'Bonos BV LPF 03-2021'!$B$7:$K$33,9,0)</f>
        <v>8054400</v>
      </c>
      <c r="H21" s="141">
        <f>+VLOOKUP($E21,'Bonos BV LPF 03-2021'!$B$7:$K$33,10,0)</f>
        <v>0.04</v>
      </c>
    </row>
    <row r="22" spans="2:8" x14ac:dyDescent="0.25">
      <c r="B22" s="144" t="s">
        <v>102</v>
      </c>
      <c r="C22" s="144" t="s">
        <v>105</v>
      </c>
      <c r="D22" s="139" t="str">
        <f t="shared" si="0"/>
        <v>KUV100MT4X2 M MID</v>
      </c>
      <c r="E22" s="145" t="s">
        <v>20</v>
      </c>
      <c r="G22" s="140">
        <f>+VLOOKUP($E22,'Bonos BV LPF 03-2021'!$B$7:$K$33,9,0)</f>
        <v>8918400</v>
      </c>
      <c r="H22" s="141">
        <f>+VLOOKUP($E22,'Bonos BV LPF 03-2021'!$B$7:$K$33,10,0)</f>
        <v>0.04</v>
      </c>
    </row>
    <row r="23" spans="2:8" x14ac:dyDescent="0.25">
      <c r="B23" s="144" t="s">
        <v>102</v>
      </c>
      <c r="C23" s="144" t="s">
        <v>106</v>
      </c>
      <c r="D23" s="139" t="str">
        <f t="shared" si="0"/>
        <v>KUV100MT4X2 F FULL</v>
      </c>
      <c r="E23" s="145" t="s">
        <v>34</v>
      </c>
      <c r="G23" s="140">
        <f>+VLOOKUP($E23,'Bonos BV LPF 03-2021'!$B$7:$K$33,9,0)</f>
        <v>9398400</v>
      </c>
      <c r="H23" s="141">
        <f>+VLOOKUP($E23,'Bonos BV LPF 03-2021'!$B$7:$K$33,10,0)</f>
        <v>0.04</v>
      </c>
    </row>
  </sheetData>
  <autoFilter ref="B6:H23" xr:uid="{00000000-0009-0000-0000-000002000000}"/>
  <mergeCells count="1">
    <mergeCell ref="E4:F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5A3D-5E66-4B04-B7F4-8C00A2BFFA6F}">
  <dimension ref="A2:N43"/>
  <sheetViews>
    <sheetView showGridLines="0" zoomScaleNormal="100" workbookViewId="0">
      <selection activeCell="K34" sqref="K34:K36"/>
    </sheetView>
  </sheetViews>
  <sheetFormatPr baseColWidth="10" defaultColWidth="11.42578125" defaultRowHeight="15" x14ac:dyDescent="0.25"/>
  <cols>
    <col min="1" max="1" width="4.85546875" style="1" customWidth="1"/>
    <col min="2" max="2" width="9.28515625" style="1" bestFit="1" customWidth="1"/>
    <col min="3" max="3" width="40.42578125" style="1" bestFit="1" customWidth="1"/>
    <col min="4" max="4" width="2.7109375" style="1" customWidth="1"/>
    <col min="5" max="5" width="15.28515625" style="1" bestFit="1" customWidth="1"/>
    <col min="6" max="6" width="14.7109375" style="1" bestFit="1" customWidth="1"/>
    <col min="7" max="7" width="2.85546875" style="1" customWidth="1"/>
    <col min="8" max="8" width="20.42578125" style="1" bestFit="1" customWidth="1"/>
    <col min="9" max="9" width="2.85546875" style="1" customWidth="1"/>
    <col min="10" max="10" width="14.140625" style="1" customWidth="1"/>
    <col min="11" max="12" width="11.42578125" style="1"/>
    <col min="13" max="13" width="18.140625" style="24" customWidth="1"/>
    <col min="14" max="14" width="13.5703125" style="1" bestFit="1" customWidth="1"/>
    <col min="15" max="16384" width="11.42578125" style="1"/>
  </cols>
  <sheetData>
    <row r="2" spans="1:14" ht="22.5" x14ac:dyDescent="0.25">
      <c r="C2" s="175" t="s">
        <v>12</v>
      </c>
      <c r="D2" s="175"/>
      <c r="E2" s="175"/>
      <c r="F2" s="175"/>
      <c r="G2" s="175"/>
      <c r="H2" s="22"/>
      <c r="I2" s="22"/>
      <c r="J2" s="22"/>
      <c r="K2"/>
      <c r="L2"/>
    </row>
    <row r="3" spans="1:14" ht="20.25" x14ac:dyDescent="0.25">
      <c r="C3" s="176" t="s">
        <v>21</v>
      </c>
      <c r="D3" s="176"/>
      <c r="E3" s="176"/>
      <c r="F3" s="176"/>
      <c r="G3" s="176"/>
      <c r="H3" s="23"/>
      <c r="I3" s="23"/>
      <c r="J3" s="23"/>
      <c r="K3"/>
      <c r="L3"/>
    </row>
    <row r="4" spans="1:14" x14ac:dyDescent="0.25">
      <c r="C4" s="174" t="s">
        <v>22</v>
      </c>
      <c r="D4" s="174"/>
      <c r="E4" s="174"/>
      <c r="F4" s="174"/>
      <c r="G4" s="174"/>
      <c r="H4" s="21"/>
      <c r="I4" s="21"/>
      <c r="J4" s="21"/>
      <c r="K4" s="21"/>
      <c r="L4" s="21"/>
    </row>
    <row r="6" spans="1:14" ht="15.75" thickBot="1" x14ac:dyDescent="0.3"/>
    <row r="7" spans="1:14" x14ac:dyDescent="0.25">
      <c r="C7" s="168" t="s">
        <v>4</v>
      </c>
      <c r="E7" s="170" t="s">
        <v>5</v>
      </c>
      <c r="F7" s="172" t="s">
        <v>1</v>
      </c>
      <c r="H7" s="166" t="s">
        <v>6</v>
      </c>
      <c r="J7" s="181" t="s">
        <v>7</v>
      </c>
      <c r="K7" s="179" t="s">
        <v>9</v>
      </c>
      <c r="L7" s="177" t="s">
        <v>8</v>
      </c>
    </row>
    <row r="8" spans="1:14" ht="15.75" thickBot="1" x14ac:dyDescent="0.3">
      <c r="C8" s="169"/>
      <c r="E8" s="171"/>
      <c r="F8" s="173"/>
      <c r="H8" s="167"/>
      <c r="J8" s="182"/>
      <c r="K8" s="180"/>
      <c r="L8" s="178"/>
    </row>
    <row r="9" spans="1:14" ht="15.75" thickBot="1" x14ac:dyDescent="0.3"/>
    <row r="10" spans="1:14" x14ac:dyDescent="0.25">
      <c r="B10" s="163" t="s">
        <v>0</v>
      </c>
      <c r="C10" s="5" t="s">
        <v>13</v>
      </c>
      <c r="D10" s="3"/>
      <c r="E10" s="7">
        <v>9290000</v>
      </c>
      <c r="F10" s="8">
        <v>300000</v>
      </c>
      <c r="G10" s="3"/>
      <c r="H10" s="13">
        <f t="shared" ref="H10:H15" si="0">+E10-F10</f>
        <v>8990000</v>
      </c>
      <c r="I10" s="3"/>
      <c r="J10" s="7">
        <v>8632677.3220747896</v>
      </c>
      <c r="K10" s="16">
        <f>1-+J10/H10</f>
        <v>3.9746682750301465E-2</v>
      </c>
      <c r="L10" s="17">
        <v>0.04</v>
      </c>
      <c r="M10" s="25"/>
      <c r="N10" s="33"/>
    </row>
    <row r="11" spans="1:14" x14ac:dyDescent="0.25">
      <c r="B11" s="164"/>
      <c r="C11" s="2" t="s">
        <v>14</v>
      </c>
      <c r="D11" s="3"/>
      <c r="E11" s="9">
        <v>9790000</v>
      </c>
      <c r="F11" s="10">
        <v>200000</v>
      </c>
      <c r="G11" s="3"/>
      <c r="H11" s="14">
        <f t="shared" si="0"/>
        <v>9590000</v>
      </c>
      <c r="I11" s="3"/>
      <c r="J11" s="9">
        <v>9110500</v>
      </c>
      <c r="K11" s="4">
        <f>1-+J11/H11</f>
        <v>5.0000000000000044E-2</v>
      </c>
      <c r="L11" s="18">
        <v>0.04</v>
      </c>
      <c r="M11" s="25"/>
      <c r="N11" s="33"/>
    </row>
    <row r="12" spans="1:14" x14ac:dyDescent="0.25">
      <c r="A12" s="26"/>
      <c r="B12" s="164"/>
      <c r="C12" s="34" t="s">
        <v>15</v>
      </c>
      <c r="D12" s="3"/>
      <c r="E12" s="28">
        <v>11090000</v>
      </c>
      <c r="F12" s="29">
        <v>300000</v>
      </c>
      <c r="G12" s="3"/>
      <c r="H12" s="30">
        <f t="shared" si="0"/>
        <v>10790000</v>
      </c>
      <c r="I12" s="3"/>
      <c r="J12" s="28">
        <v>10328805.805805806</v>
      </c>
      <c r="K12" s="31">
        <f t="shared" ref="K12:K33" si="1">1-+J12/H12</f>
        <v>4.2742742742742701E-2</v>
      </c>
      <c r="L12" s="32">
        <v>0.04</v>
      </c>
      <c r="M12" s="25"/>
      <c r="N12" s="33"/>
    </row>
    <row r="13" spans="1:14" x14ac:dyDescent="0.25">
      <c r="A13" s="26"/>
      <c r="B13" s="164"/>
      <c r="C13" s="34" t="s">
        <v>16</v>
      </c>
      <c r="D13" s="3"/>
      <c r="E13" s="28">
        <v>11990000</v>
      </c>
      <c r="F13" s="29">
        <v>300000</v>
      </c>
      <c r="G13" s="3"/>
      <c r="H13" s="30">
        <f t="shared" si="0"/>
        <v>11690000</v>
      </c>
      <c r="I13" s="3"/>
      <c r="J13" s="28">
        <v>11105500</v>
      </c>
      <c r="K13" s="31">
        <f t="shared" si="1"/>
        <v>5.0000000000000044E-2</v>
      </c>
      <c r="L13" s="32">
        <v>0.04</v>
      </c>
      <c r="M13" s="25"/>
      <c r="N13" s="33"/>
    </row>
    <row r="14" spans="1:14" x14ac:dyDescent="0.25">
      <c r="A14" s="26"/>
      <c r="B14" s="164"/>
      <c r="C14" s="34" t="s">
        <v>17</v>
      </c>
      <c r="D14" s="3"/>
      <c r="E14" s="28">
        <v>12090000</v>
      </c>
      <c r="F14" s="29">
        <v>600000</v>
      </c>
      <c r="G14" s="3"/>
      <c r="H14" s="30">
        <f t="shared" si="0"/>
        <v>11490000</v>
      </c>
      <c r="I14" s="3"/>
      <c r="J14" s="28">
        <v>10915500</v>
      </c>
      <c r="K14" s="31">
        <f t="shared" ref="K14:K15" si="2">1-+J14/H14</f>
        <v>5.0000000000000044E-2</v>
      </c>
      <c r="L14" s="32">
        <v>0.04</v>
      </c>
      <c r="M14" s="25"/>
      <c r="N14" s="33"/>
    </row>
    <row r="15" spans="1:14" ht="15.75" thickBot="1" x14ac:dyDescent="0.3">
      <c r="A15" s="26"/>
      <c r="B15" s="165"/>
      <c r="C15" s="6" t="s">
        <v>18</v>
      </c>
      <c r="D15" s="3"/>
      <c r="E15" s="11">
        <v>13790000</v>
      </c>
      <c r="F15" s="12">
        <v>300000</v>
      </c>
      <c r="G15" s="3"/>
      <c r="H15" s="15">
        <f t="shared" si="0"/>
        <v>13490000</v>
      </c>
      <c r="I15" s="3"/>
      <c r="J15" s="11">
        <v>12815500</v>
      </c>
      <c r="K15" s="19">
        <f t="shared" si="2"/>
        <v>5.0000000000000044E-2</v>
      </c>
      <c r="L15" s="20">
        <v>0.04</v>
      </c>
      <c r="M15" s="25"/>
      <c r="N15" s="33"/>
    </row>
    <row r="16" spans="1:14" ht="15.75" thickBot="1" x14ac:dyDescent="0.3">
      <c r="C16" s="3"/>
      <c r="D16" s="3"/>
      <c r="E16" s="3"/>
      <c r="F16" s="3"/>
      <c r="G16" s="3"/>
      <c r="H16" s="3"/>
      <c r="I16" s="3"/>
      <c r="J16" s="3"/>
      <c r="K16" s="3"/>
      <c r="L16" s="3"/>
      <c r="N16" s="33"/>
    </row>
    <row r="17" spans="1:14" x14ac:dyDescent="0.25">
      <c r="B17" s="163" t="s">
        <v>26</v>
      </c>
      <c r="C17" s="5" t="s">
        <v>27</v>
      </c>
      <c r="D17" s="3"/>
      <c r="E17" s="7">
        <v>8490000</v>
      </c>
      <c r="F17" s="8">
        <v>200000</v>
      </c>
      <c r="G17" s="3"/>
      <c r="H17" s="13">
        <f t="shared" ref="H17:H23" si="3">+E17-F17</f>
        <v>8290000</v>
      </c>
      <c r="I17" s="3"/>
      <c r="J17" s="7">
        <v>7958400</v>
      </c>
      <c r="K17" s="16">
        <f>1-+J17/H17</f>
        <v>4.0000000000000036E-2</v>
      </c>
      <c r="L17" s="17">
        <v>0.04</v>
      </c>
      <c r="M17" s="25"/>
      <c r="N17" s="33"/>
    </row>
    <row r="18" spans="1:14" x14ac:dyDescent="0.25">
      <c r="B18" s="164"/>
      <c r="C18" s="2" t="s">
        <v>28</v>
      </c>
      <c r="D18" s="3"/>
      <c r="E18" s="9">
        <v>9290000</v>
      </c>
      <c r="F18" s="10">
        <v>200000</v>
      </c>
      <c r="G18" s="3"/>
      <c r="H18" s="14">
        <f t="shared" si="3"/>
        <v>9090000</v>
      </c>
      <c r="I18" s="3"/>
      <c r="J18" s="9">
        <v>8635500</v>
      </c>
      <c r="K18" s="4">
        <f>1-+J18/H18</f>
        <v>5.0000000000000044E-2</v>
      </c>
      <c r="L18" s="18">
        <v>0.04</v>
      </c>
      <c r="M18" s="25"/>
      <c r="N18" s="33"/>
    </row>
    <row r="19" spans="1:14" x14ac:dyDescent="0.25">
      <c r="A19" s="26"/>
      <c r="B19" s="164"/>
      <c r="C19" s="2" t="s">
        <v>29</v>
      </c>
      <c r="D19" s="3"/>
      <c r="E19" s="9">
        <v>10790000</v>
      </c>
      <c r="F19" s="10">
        <v>600000</v>
      </c>
      <c r="G19" s="3"/>
      <c r="H19" s="14">
        <f t="shared" si="3"/>
        <v>10190000</v>
      </c>
      <c r="I19" s="3"/>
      <c r="J19" s="9">
        <v>9782400</v>
      </c>
      <c r="K19" s="4">
        <f t="shared" ref="K19:K23" si="4">1-+J19/H19</f>
        <v>4.0000000000000036E-2</v>
      </c>
      <c r="L19" s="18">
        <v>0.04</v>
      </c>
      <c r="M19" s="25"/>
      <c r="N19" s="33"/>
    </row>
    <row r="20" spans="1:14" x14ac:dyDescent="0.25">
      <c r="A20" s="26"/>
      <c r="B20" s="164"/>
      <c r="C20" s="2" t="s">
        <v>30</v>
      </c>
      <c r="D20" s="3"/>
      <c r="E20" s="28">
        <v>11590000</v>
      </c>
      <c r="F20" s="10">
        <v>600000</v>
      </c>
      <c r="G20" s="3"/>
      <c r="H20" s="30">
        <f t="shared" si="3"/>
        <v>10990000</v>
      </c>
      <c r="I20" s="3"/>
      <c r="J20" s="9">
        <v>10440500</v>
      </c>
      <c r="K20" s="31">
        <f t="shared" si="4"/>
        <v>5.0000000000000044E-2</v>
      </c>
      <c r="L20" s="32">
        <v>0.04</v>
      </c>
      <c r="M20" s="25"/>
      <c r="N20" s="33"/>
    </row>
    <row r="21" spans="1:14" x14ac:dyDescent="0.25">
      <c r="A21" s="26"/>
      <c r="B21" s="164"/>
      <c r="C21" s="34" t="s">
        <v>31</v>
      </c>
      <c r="D21" s="3"/>
      <c r="E21" s="28">
        <v>11790000</v>
      </c>
      <c r="F21" s="29">
        <v>600000</v>
      </c>
      <c r="G21" s="3"/>
      <c r="H21" s="30">
        <f t="shared" si="3"/>
        <v>11190000</v>
      </c>
      <c r="I21" s="3"/>
      <c r="J21" s="28">
        <v>10742400</v>
      </c>
      <c r="K21" s="31">
        <f t="shared" si="4"/>
        <v>4.0000000000000036E-2</v>
      </c>
      <c r="L21" s="32">
        <v>0.04</v>
      </c>
      <c r="M21" s="25"/>
      <c r="N21" s="33"/>
    </row>
    <row r="22" spans="1:14" x14ac:dyDescent="0.25">
      <c r="A22" s="26"/>
      <c r="B22" s="164"/>
      <c r="C22" s="34" t="s">
        <v>32</v>
      </c>
      <c r="D22" s="3"/>
      <c r="E22" s="28">
        <v>12890000</v>
      </c>
      <c r="F22" s="29">
        <v>600000</v>
      </c>
      <c r="G22" s="3"/>
      <c r="H22" s="30">
        <f t="shared" si="3"/>
        <v>12290000</v>
      </c>
      <c r="I22" s="3"/>
      <c r="J22" s="28">
        <v>11675500</v>
      </c>
      <c r="K22" s="31">
        <f t="shared" si="4"/>
        <v>5.0000000000000044E-2</v>
      </c>
      <c r="L22" s="32">
        <v>0.04</v>
      </c>
      <c r="M22" s="25"/>
      <c r="N22" s="33"/>
    </row>
    <row r="23" spans="1:14" ht="15.75" thickBot="1" x14ac:dyDescent="0.3">
      <c r="A23" s="26"/>
      <c r="B23" s="165"/>
      <c r="C23" s="6" t="s">
        <v>33</v>
      </c>
      <c r="D23" s="3"/>
      <c r="E23" s="11">
        <v>14090000</v>
      </c>
      <c r="F23" s="12">
        <v>600000</v>
      </c>
      <c r="G23" s="3"/>
      <c r="H23" s="15">
        <f t="shared" si="3"/>
        <v>13490000</v>
      </c>
      <c r="I23" s="3"/>
      <c r="J23" s="11">
        <v>12815500</v>
      </c>
      <c r="K23" s="19">
        <f t="shared" si="4"/>
        <v>5.0000000000000044E-2</v>
      </c>
      <c r="L23" s="20">
        <v>0.04</v>
      </c>
      <c r="M23" s="25"/>
      <c r="N23" s="33"/>
    </row>
    <row r="24" spans="1:14" ht="15.75" thickBot="1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N24" s="33"/>
    </row>
    <row r="25" spans="1:14" x14ac:dyDescent="0.25">
      <c r="B25" s="163" t="s">
        <v>2</v>
      </c>
      <c r="C25" s="5" t="s">
        <v>11</v>
      </c>
      <c r="D25" s="3"/>
      <c r="E25" s="7">
        <v>13316100</v>
      </c>
      <c r="F25" s="8">
        <v>238000</v>
      </c>
      <c r="G25" s="3"/>
      <c r="H25" s="13">
        <f t="shared" ref="H25:H43" si="5">+E25-F25</f>
        <v>13078100</v>
      </c>
      <c r="I25" s="3"/>
      <c r="J25" s="7">
        <v>12424195</v>
      </c>
      <c r="K25" s="16">
        <f t="shared" si="1"/>
        <v>5.0000000000000044E-2</v>
      </c>
      <c r="L25" s="17">
        <v>0.04</v>
      </c>
      <c r="M25" s="27"/>
      <c r="N25" s="33"/>
    </row>
    <row r="26" spans="1:14" x14ac:dyDescent="0.25">
      <c r="B26" s="164"/>
      <c r="C26" s="35" t="s">
        <v>35</v>
      </c>
      <c r="D26" s="3"/>
      <c r="E26" s="36">
        <v>16291100</v>
      </c>
      <c r="F26" s="37">
        <v>238000</v>
      </c>
      <c r="G26" s="3"/>
      <c r="H26" s="38">
        <f t="shared" si="5"/>
        <v>16053100</v>
      </c>
      <c r="I26" s="3"/>
      <c r="J26" s="36">
        <v>15250445</v>
      </c>
      <c r="K26" s="39">
        <f t="shared" ref="K26:K30" si="6">1-+J26/H26</f>
        <v>5.0000000000000044E-2</v>
      </c>
      <c r="L26" s="40">
        <v>0.04</v>
      </c>
      <c r="M26" s="27"/>
      <c r="N26" s="33"/>
    </row>
    <row r="27" spans="1:14" x14ac:dyDescent="0.25">
      <c r="B27" s="164"/>
      <c r="C27" s="35" t="s">
        <v>36</v>
      </c>
      <c r="D27" s="3"/>
      <c r="E27" s="36">
        <v>13554100</v>
      </c>
      <c r="F27" s="37">
        <v>238000</v>
      </c>
      <c r="G27" s="3"/>
      <c r="H27" s="38">
        <f t="shared" si="5"/>
        <v>13316100</v>
      </c>
      <c r="I27" s="3"/>
      <c r="J27" s="36">
        <v>12783456</v>
      </c>
      <c r="K27" s="39">
        <f t="shared" si="6"/>
        <v>4.0000000000000036E-2</v>
      </c>
      <c r="L27" s="40">
        <v>0.04</v>
      </c>
      <c r="M27" s="27"/>
      <c r="N27" s="33"/>
    </row>
    <row r="28" spans="1:14" x14ac:dyDescent="0.25">
      <c r="B28" s="164"/>
      <c r="C28" s="35" t="s">
        <v>37</v>
      </c>
      <c r="D28" s="3"/>
      <c r="E28" s="36">
        <v>14268100</v>
      </c>
      <c r="F28" s="37">
        <v>238000</v>
      </c>
      <c r="G28" s="3"/>
      <c r="H28" s="38">
        <f t="shared" si="5"/>
        <v>14030100</v>
      </c>
      <c r="I28" s="3"/>
      <c r="J28" s="36">
        <v>13328595</v>
      </c>
      <c r="K28" s="39">
        <f t="shared" si="6"/>
        <v>5.0000000000000044E-2</v>
      </c>
      <c r="L28" s="40">
        <v>0.04</v>
      </c>
      <c r="M28" s="27"/>
      <c r="N28" s="33"/>
    </row>
    <row r="29" spans="1:14" x14ac:dyDescent="0.25">
      <c r="B29" s="164"/>
      <c r="C29" s="35" t="s">
        <v>38</v>
      </c>
      <c r="D29" s="3"/>
      <c r="E29" s="36">
        <v>15577100</v>
      </c>
      <c r="F29" s="37">
        <v>238000</v>
      </c>
      <c r="G29" s="3"/>
      <c r="H29" s="38">
        <f t="shared" si="5"/>
        <v>15339100</v>
      </c>
      <c r="I29" s="3"/>
      <c r="J29" s="36">
        <v>14725536</v>
      </c>
      <c r="K29" s="39">
        <f t="shared" si="6"/>
        <v>4.0000000000000036E-2</v>
      </c>
      <c r="L29" s="40">
        <v>0.04</v>
      </c>
      <c r="M29" s="27"/>
      <c r="N29" s="33"/>
    </row>
    <row r="30" spans="1:14" x14ac:dyDescent="0.25">
      <c r="B30" s="164"/>
      <c r="C30" s="35" t="s">
        <v>39</v>
      </c>
      <c r="D30" s="3"/>
      <c r="E30" s="36">
        <v>16410100</v>
      </c>
      <c r="F30" s="37">
        <v>238000</v>
      </c>
      <c r="G30" s="3"/>
      <c r="H30" s="38">
        <f t="shared" si="5"/>
        <v>16172100</v>
      </c>
      <c r="I30" s="3"/>
      <c r="J30" s="36">
        <v>15363495</v>
      </c>
      <c r="K30" s="39">
        <f t="shared" si="6"/>
        <v>5.0000000000000044E-2</v>
      </c>
      <c r="L30" s="40">
        <v>0.04</v>
      </c>
      <c r="M30" s="27"/>
      <c r="N30" s="33"/>
    </row>
    <row r="31" spans="1:14" x14ac:dyDescent="0.25">
      <c r="B31" s="164"/>
      <c r="C31" s="2" t="s">
        <v>23</v>
      </c>
      <c r="D31" s="3"/>
      <c r="E31" s="9">
        <v>15390000</v>
      </c>
      <c r="F31" s="10">
        <v>100000</v>
      </c>
      <c r="G31" s="3"/>
      <c r="H31" s="14">
        <f t="shared" si="5"/>
        <v>15290000</v>
      </c>
      <c r="I31" s="3"/>
      <c r="J31" s="9">
        <v>14525500</v>
      </c>
      <c r="K31" s="4">
        <f t="shared" si="1"/>
        <v>5.0000000000000044E-2</v>
      </c>
      <c r="L31" s="18">
        <v>0.04</v>
      </c>
      <c r="M31" s="27"/>
      <c r="N31" s="33"/>
    </row>
    <row r="32" spans="1:14" x14ac:dyDescent="0.25">
      <c r="B32" s="164"/>
      <c r="C32" s="2" t="s">
        <v>24</v>
      </c>
      <c r="D32" s="3"/>
      <c r="E32" s="9">
        <v>17090000</v>
      </c>
      <c r="F32" s="10">
        <v>0</v>
      </c>
      <c r="G32" s="3"/>
      <c r="H32" s="14">
        <f t="shared" si="5"/>
        <v>17090000</v>
      </c>
      <c r="I32" s="3"/>
      <c r="J32" s="9">
        <v>16235500</v>
      </c>
      <c r="K32" s="4">
        <f t="shared" si="1"/>
        <v>5.0000000000000044E-2</v>
      </c>
      <c r="L32" s="18">
        <v>0.04</v>
      </c>
      <c r="M32" s="27"/>
      <c r="N32" s="33"/>
    </row>
    <row r="33" spans="2:14" x14ac:dyDescent="0.25">
      <c r="B33" s="164"/>
      <c r="C33" s="2" t="s">
        <v>25</v>
      </c>
      <c r="D33" s="3"/>
      <c r="E33" s="9">
        <v>17990000</v>
      </c>
      <c r="F33" s="10">
        <v>0</v>
      </c>
      <c r="G33" s="3"/>
      <c r="H33" s="14">
        <f t="shared" si="5"/>
        <v>17990000</v>
      </c>
      <c r="I33" s="3"/>
      <c r="J33" s="9">
        <v>17090500</v>
      </c>
      <c r="K33" s="4">
        <f t="shared" si="1"/>
        <v>5.0000000000000044E-2</v>
      </c>
      <c r="L33" s="18">
        <v>0.04</v>
      </c>
      <c r="M33" s="27"/>
      <c r="N33" s="33"/>
    </row>
    <row r="34" spans="2:14" x14ac:dyDescent="0.25">
      <c r="B34" s="164"/>
      <c r="C34" s="2" t="s">
        <v>19</v>
      </c>
      <c r="D34" s="3"/>
      <c r="E34" s="9">
        <v>7390000</v>
      </c>
      <c r="F34" s="10">
        <v>0</v>
      </c>
      <c r="G34" s="3"/>
      <c r="H34" s="14">
        <f t="shared" si="5"/>
        <v>7390000</v>
      </c>
      <c r="I34" s="3"/>
      <c r="J34" s="9">
        <v>7094400</v>
      </c>
      <c r="K34" s="4">
        <f t="shared" ref="K34:K36" si="7">1-+J34/H34</f>
        <v>4.0000000000000036E-2</v>
      </c>
      <c r="L34" s="18">
        <v>0.04</v>
      </c>
      <c r="M34" s="27"/>
      <c r="N34" s="33"/>
    </row>
    <row r="35" spans="2:14" x14ac:dyDescent="0.25">
      <c r="B35" s="164"/>
      <c r="C35" s="2" t="s">
        <v>20</v>
      </c>
      <c r="D35" s="3"/>
      <c r="E35" s="9">
        <v>8090000</v>
      </c>
      <c r="F35" s="10">
        <v>0</v>
      </c>
      <c r="G35" s="3"/>
      <c r="H35" s="14">
        <f t="shared" ref="H35" si="8">+E35-F35</f>
        <v>8090000</v>
      </c>
      <c r="I35" s="3"/>
      <c r="J35" s="9">
        <v>7778004.0595399188</v>
      </c>
      <c r="K35" s="4">
        <f t="shared" ref="K35" si="9">1-+J35/H35</f>
        <v>3.8565629228687448E-2</v>
      </c>
      <c r="L35" s="18">
        <v>0.04</v>
      </c>
      <c r="M35" s="27"/>
      <c r="N35" s="33"/>
    </row>
    <row r="36" spans="2:14" ht="15.75" thickBot="1" x14ac:dyDescent="0.3">
      <c r="B36" s="165"/>
      <c r="C36" s="6" t="s">
        <v>34</v>
      </c>
      <c r="D36" s="3"/>
      <c r="E36" s="11">
        <v>8590000</v>
      </c>
      <c r="F36" s="12">
        <v>0</v>
      </c>
      <c r="G36" s="3"/>
      <c r="H36" s="15">
        <f t="shared" si="5"/>
        <v>8590000</v>
      </c>
      <c r="I36" s="3"/>
      <c r="J36" s="11">
        <v>8160500</v>
      </c>
      <c r="K36" s="19">
        <f t="shared" si="7"/>
        <v>5.0000000000000044E-2</v>
      </c>
      <c r="L36" s="20">
        <v>0.04</v>
      </c>
      <c r="M36" s="27"/>
      <c r="N36" s="33"/>
    </row>
    <row r="37" spans="2:14" ht="15.75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27"/>
      <c r="N37" s="33"/>
    </row>
    <row r="38" spans="2:14" x14ac:dyDescent="0.25">
      <c r="B38" s="163" t="s">
        <v>3</v>
      </c>
      <c r="C38" s="5" t="s">
        <v>10</v>
      </c>
      <c r="D38" s="3"/>
      <c r="E38" s="7">
        <v>8990000</v>
      </c>
      <c r="F38" s="8">
        <v>600000</v>
      </c>
      <c r="G38" s="3"/>
      <c r="H38" s="13">
        <f t="shared" si="5"/>
        <v>8390000</v>
      </c>
      <c r="I38" s="3"/>
      <c r="J38" s="7">
        <v>8054400</v>
      </c>
      <c r="K38" s="16">
        <f>1-J38/H38</f>
        <v>4.0000000000000036E-2</v>
      </c>
      <c r="L38" s="17">
        <v>0.04</v>
      </c>
      <c r="M38" s="27"/>
      <c r="N38" s="33"/>
    </row>
    <row r="39" spans="2:14" x14ac:dyDescent="0.25">
      <c r="B39" s="164"/>
      <c r="C39" s="35" t="s">
        <v>40</v>
      </c>
      <c r="D39" s="3"/>
      <c r="E39" s="36">
        <v>11290000</v>
      </c>
      <c r="F39" s="37">
        <v>800000</v>
      </c>
      <c r="G39" s="3"/>
      <c r="H39" s="14">
        <f t="shared" si="5"/>
        <v>10490000</v>
      </c>
      <c r="I39" s="3"/>
      <c r="J39" s="36">
        <v>10070400</v>
      </c>
      <c r="K39" s="39">
        <f>1-J39/H39</f>
        <v>4.0000000000000036E-2</v>
      </c>
      <c r="L39" s="40">
        <v>0.04</v>
      </c>
      <c r="M39" s="27"/>
      <c r="N39" s="33"/>
    </row>
    <row r="40" spans="2:14" x14ac:dyDescent="0.25">
      <c r="B40" s="164"/>
      <c r="C40" s="2" t="s">
        <v>42</v>
      </c>
      <c r="D40" s="3"/>
      <c r="E40" s="9">
        <v>12990000</v>
      </c>
      <c r="F40" s="10">
        <v>500000</v>
      </c>
      <c r="G40" s="3"/>
      <c r="H40" s="14">
        <f t="shared" si="5"/>
        <v>12490000</v>
      </c>
      <c r="I40" s="3"/>
      <c r="J40" s="9">
        <v>11990400</v>
      </c>
      <c r="K40" s="4">
        <f t="shared" ref="K40:K41" si="10">1-J40/H40</f>
        <v>4.0000000000000036E-2</v>
      </c>
      <c r="L40" s="18">
        <v>0.04</v>
      </c>
      <c r="M40" s="27"/>
      <c r="N40" s="33"/>
    </row>
    <row r="41" spans="2:14" x14ac:dyDescent="0.25">
      <c r="B41" s="164"/>
      <c r="C41" s="2" t="s">
        <v>41</v>
      </c>
      <c r="D41" s="3"/>
      <c r="E41" s="9">
        <v>13690000</v>
      </c>
      <c r="F41" s="10">
        <v>700000</v>
      </c>
      <c r="G41" s="3"/>
      <c r="H41" s="14">
        <f t="shared" si="5"/>
        <v>12990000</v>
      </c>
      <c r="I41" s="3"/>
      <c r="J41" s="9">
        <v>12470400</v>
      </c>
      <c r="K41" s="4">
        <f t="shared" si="10"/>
        <v>4.0000000000000036E-2</v>
      </c>
      <c r="L41" s="18">
        <v>0.04</v>
      </c>
      <c r="M41" s="27"/>
      <c r="N41" s="33"/>
    </row>
    <row r="42" spans="2:14" x14ac:dyDescent="0.25">
      <c r="B42" s="164"/>
      <c r="C42" s="2" t="s">
        <v>43</v>
      </c>
      <c r="D42" s="3"/>
      <c r="E42" s="9">
        <v>14790000</v>
      </c>
      <c r="F42" s="10">
        <v>200000</v>
      </c>
      <c r="G42" s="3"/>
      <c r="H42" s="14">
        <f t="shared" si="5"/>
        <v>14590000</v>
      </c>
      <c r="I42" s="3"/>
      <c r="J42" s="9">
        <v>14006400</v>
      </c>
      <c r="K42" s="4">
        <f t="shared" ref="K42:K43" si="11">1-J42/H42</f>
        <v>4.0000000000000036E-2</v>
      </c>
      <c r="L42" s="18">
        <v>0.04</v>
      </c>
      <c r="M42" s="27"/>
      <c r="N42" s="33"/>
    </row>
    <row r="43" spans="2:14" ht="15.75" thickBot="1" x14ac:dyDescent="0.3">
      <c r="B43" s="165"/>
      <c r="C43" s="6" t="s">
        <v>44</v>
      </c>
      <c r="D43" s="3"/>
      <c r="E43" s="11">
        <v>15690000</v>
      </c>
      <c r="F43" s="12">
        <v>100000</v>
      </c>
      <c r="G43" s="3"/>
      <c r="H43" s="15">
        <f t="shared" si="5"/>
        <v>15590000</v>
      </c>
      <c r="I43" s="3"/>
      <c r="J43" s="11">
        <v>14966400</v>
      </c>
      <c r="K43" s="19">
        <f t="shared" si="11"/>
        <v>4.0000000000000036E-2</v>
      </c>
      <c r="L43" s="20">
        <v>0.04</v>
      </c>
      <c r="M43" s="27"/>
      <c r="N43" s="33"/>
    </row>
  </sheetData>
  <sheetProtection algorithmName="SHA-512" hashValue="/DYzzKWEGlSsGvYOCBu+cPRayMIUEm/N+W4u3lQhl89kbFkGP0MVXT0OxemhRA5dZddEKYoTRblINJ5utwVVnw==" saltValue="jb/Ko0M81XWy2uD4pE1/gA==" spinCount="100000" sheet="1" objects="1" scenarios="1"/>
  <mergeCells count="14">
    <mergeCell ref="C4:G4"/>
    <mergeCell ref="C2:G2"/>
    <mergeCell ref="C3:G3"/>
    <mergeCell ref="L7:L8"/>
    <mergeCell ref="K7:K8"/>
    <mergeCell ref="J7:J8"/>
    <mergeCell ref="B38:B43"/>
    <mergeCell ref="H7:H8"/>
    <mergeCell ref="C7:C8"/>
    <mergeCell ref="E7:E8"/>
    <mergeCell ref="F7:F8"/>
    <mergeCell ref="B10:B15"/>
    <mergeCell ref="B25:B36"/>
    <mergeCell ref="B17:B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LPF 03-2021</vt:lpstr>
      <vt:lpstr>Bonos BV LPF 03-2021</vt:lpstr>
      <vt:lpstr>LP 03-2021 con Códigos</vt:lpstr>
      <vt:lpstr>LP FLeet</vt:lpstr>
      <vt:lpstr>'Bonos BV LPF 03-2021'!Área_de_impresión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Palma, Fernando</dc:creator>
  <cp:lastModifiedBy>Neumann, Pedro</cp:lastModifiedBy>
  <dcterms:created xsi:type="dcterms:W3CDTF">2019-04-11T14:58:33Z</dcterms:created>
  <dcterms:modified xsi:type="dcterms:W3CDTF">2021-11-12T12:53:51Z</dcterms:modified>
</cp:coreProperties>
</file>